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_mor\OneDrive\デスクトップ\TC105一斉試験HP用\"/>
    </mc:Choice>
  </mc:AlternateContent>
  <xr:revisionPtr revIDLastSave="0" documentId="13_ncr:1_{8B155485-F8B1-4C65-BDBA-7B51A20C97D7}" xr6:coauthVersionLast="44" xr6:coauthVersionMax="44" xr10:uidLastSave="{00000000-0000-0000-0000-000000000000}"/>
  <bookViews>
    <workbookView xWindow="-108" yWindow="-108" windowWidth="23256" windowHeight="14016" activeTab="2" xr2:uid="{00000000-000D-0000-FFFF-FFFF00000000}"/>
  </bookViews>
  <sheets>
    <sheet name="Coefficient of restitution " sheetId="2" r:id="rId1"/>
    <sheet name="Static friction angle" sheetId="3" r:id="rId2"/>
    <sheet name="Dynamic friction angle" sheetId="9" r:id="rId3"/>
    <sheet name="Sheet3" sheetId="12" r:id="rId4"/>
    <sheet name="Sheet1" sheetId="10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9" l="1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0" i="9"/>
  <c r="B2" i="3" l="1"/>
  <c r="L6" i="9"/>
  <c r="I6" i="9"/>
  <c r="E6" i="9"/>
  <c r="B6" i="9"/>
  <c r="K2" i="3"/>
  <c r="H2" i="3"/>
  <c r="E2" i="3"/>
  <c r="M2" i="2"/>
  <c r="J2" i="2"/>
  <c r="E2" i="2"/>
  <c r="B2" i="2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9" i="2"/>
  <c r="L7" i="2" l="1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8" i="2"/>
  <c r="L6" i="2"/>
  <c r="D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<sst xmlns="http://schemas.openxmlformats.org/spreadsheetml/2006/main" count="69" uniqueCount="31">
  <si>
    <t>角度(deg)</t>
    <rPh sb="0" eb="2">
      <t>カクド</t>
    </rPh>
    <phoneticPr fontId="1"/>
  </si>
  <si>
    <t xml:space="preserve">acrylic vs resin </t>
  </si>
  <si>
    <t xml:space="preserve">acrylic vs resin </t>
    <phoneticPr fontId="1"/>
  </si>
  <si>
    <t>resin vs resin</t>
    <phoneticPr fontId="1"/>
  </si>
  <si>
    <t>h1</t>
    <phoneticPr fontId="1"/>
  </si>
  <si>
    <t>h2</t>
    <phoneticPr fontId="1"/>
  </si>
  <si>
    <t>data</t>
    <phoneticPr fontId="1"/>
  </si>
  <si>
    <t>histogram</t>
    <phoneticPr fontId="1"/>
  </si>
  <si>
    <t>angle(deg)</t>
    <phoneticPr fontId="1"/>
  </si>
  <si>
    <t>coefficient of 
restitution</t>
    <phoneticPr fontId="1"/>
  </si>
  <si>
    <t>frequency</t>
    <phoneticPr fontId="1"/>
  </si>
  <si>
    <t>static friction angle</t>
    <phoneticPr fontId="1"/>
  </si>
  <si>
    <t>data</t>
    <phoneticPr fontId="1"/>
  </si>
  <si>
    <t>histogram</t>
    <phoneticPr fontId="1"/>
  </si>
  <si>
    <t xml:space="preserve">resio vs resin </t>
    <phoneticPr fontId="1"/>
  </si>
  <si>
    <t>No.</t>
    <phoneticPr fontId="1"/>
  </si>
  <si>
    <t>slope length</t>
    <phoneticPr fontId="1"/>
  </si>
  <si>
    <t>gravity</t>
    <phoneticPr fontId="1"/>
  </si>
  <si>
    <t>(m/s2)</t>
  </si>
  <si>
    <t>(m)</t>
    <phoneticPr fontId="1"/>
  </si>
  <si>
    <t>slope angle</t>
    <phoneticPr fontId="1"/>
  </si>
  <si>
    <t>No.</t>
    <phoneticPr fontId="1"/>
  </si>
  <si>
    <t>time(sec)</t>
    <phoneticPr fontId="1"/>
  </si>
  <si>
    <t>(deg.)</t>
    <phoneticPr fontId="1"/>
  </si>
  <si>
    <t>dynamic
friction
angle</t>
    <phoneticPr fontId="1"/>
  </si>
  <si>
    <t xml:space="preserve">resin vs resin </t>
    <phoneticPr fontId="1"/>
  </si>
  <si>
    <t>Average</t>
    <phoneticPr fontId="1"/>
  </si>
  <si>
    <t>SD</t>
    <phoneticPr fontId="1"/>
  </si>
  <si>
    <t>データ区間</t>
  </si>
  <si>
    <t>次の級</t>
  </si>
  <si>
    <t>頻度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</si>
</sst>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"/>
    <numFmt numFmtId="178" formatCode="0.0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78" fontId="2" fillId="5" borderId="0" xfId="0" applyNumberFormat="1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177" fontId="2" fillId="4" borderId="0" xfId="0" applyNumberFormat="1" applyFont="1" applyFill="1" applyAlignment="1">
      <alignment horizontal="center" vertical="center"/>
    </xf>
    <xf numFmtId="176" fontId="2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'Coefficient of restitution '!$F$6:$F$26</c:f>
              <c:numCache>
                <c:formatCode>0.00</c:formatCode>
                <c:ptCount val="2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</c:numCache>
            </c:numRef>
          </c:cat>
          <c:val>
            <c:numRef>
              <c:f>'Coefficient of restitution '!$G$6:$G$26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8</c:v>
                </c:pt>
                <c:pt idx="9">
                  <c:v>16</c:v>
                </c:pt>
                <c:pt idx="10">
                  <c:v>58</c:v>
                </c:pt>
                <c:pt idx="11">
                  <c:v>12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9-48DA-A291-2D3FA9978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Coefficient of restitution (acrylic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'Coefficient of restitution '!$N$6:$N$26</c:f>
              <c:numCache>
                <c:formatCode>0.00</c:formatCode>
                <c:ptCount val="21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</c:v>
                </c:pt>
                <c:pt idx="13">
                  <c:v>0.83</c:v>
                </c:pt>
                <c:pt idx="14">
                  <c:v>0.84</c:v>
                </c:pt>
                <c:pt idx="15">
                  <c:v>0.85</c:v>
                </c:pt>
                <c:pt idx="16">
                  <c:v>0.86</c:v>
                </c:pt>
                <c:pt idx="17">
                  <c:v>0.87</c:v>
                </c:pt>
                <c:pt idx="18">
                  <c:v>0.88</c:v>
                </c:pt>
                <c:pt idx="19">
                  <c:v>0.89</c:v>
                </c:pt>
                <c:pt idx="20">
                  <c:v>0.9</c:v>
                </c:pt>
              </c:numCache>
            </c:numRef>
          </c:cat>
          <c:val>
            <c:numRef>
              <c:f>'Coefficient of restitution '!$O$6:$O$26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8</c:v>
                </c:pt>
                <c:pt idx="11">
                  <c:v>49</c:v>
                </c:pt>
                <c:pt idx="12">
                  <c:v>33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B-41C9-8567-197D5088F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Coefficient of restitution (resin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'Static friction angle'!$D$6:$D$36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'Static friction angle'!$E$6:$E$36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10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138-8E4A-DF57C50D9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Static friction angle (acrylic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'Static friction angle'!$J$6:$J$36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cat>
          <c:val>
            <c:numRef>
              <c:f>'Static friction angle'!$K$6:$K$36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10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9</c:v>
                </c:pt>
                <c:pt idx="20">
                  <c:v>13</c:v>
                </c:pt>
                <c:pt idx="21">
                  <c:v>10</c:v>
                </c:pt>
                <c:pt idx="22">
                  <c:v>9</c:v>
                </c:pt>
                <c:pt idx="23">
                  <c:v>4</c:v>
                </c:pt>
                <c:pt idx="24">
                  <c:v>7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C-4F19-8B4A-F5FD71CD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Static friction angle (resin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'Dynamic friction angle'!$E$10:$E$50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'Dynamic friction angle'!$F$10:$F$50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9</c:v>
                </c:pt>
                <c:pt idx="21">
                  <c:v>6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E-4538-85B0-4578AAE4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Dynamic friction angle (acrylic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'Dynamic friction angle'!$L$10:$L$50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'Dynamic friction angle'!$M$10:$M$50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7</c:v>
                </c:pt>
                <c:pt idx="28">
                  <c:v>11</c:v>
                </c:pt>
                <c:pt idx="29">
                  <c:v>12</c:v>
                </c:pt>
                <c:pt idx="30">
                  <c:v>20</c:v>
                </c:pt>
                <c:pt idx="31">
                  <c:v>12</c:v>
                </c:pt>
                <c:pt idx="32">
                  <c:v>14</c:v>
                </c:pt>
                <c:pt idx="33">
                  <c:v>12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6-4E3F-B46B-F571AFF7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50864"/>
        <c:axId val="377454064"/>
      </c:barChart>
      <c:catAx>
        <c:axId val="37745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Dynamic friction angle (resin vs resin 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4064"/>
        <c:crosses val="autoZero"/>
        <c:auto val="1"/>
        <c:lblAlgn val="ctr"/>
        <c:lblOffset val="100"/>
        <c:noMultiLvlLbl val="0"/>
      </c:catAx>
      <c:valAx>
        <c:axId val="377454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" panose="02040604050505020304" pitchFamily="18" charset="0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" panose="02040604050505020304" pitchFamily="18" charset="0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" panose="02040604050505020304" pitchFamily="18" charset="0"/>
                <a:ea typeface="+mn-ea"/>
                <a:cs typeface="+mn-cs"/>
              </a:defRPr>
            </a:pPr>
            <a:endParaRPr lang="ja-JP"/>
          </a:p>
        </c:txPr>
        <c:crossAx val="377450864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" panose="020406040505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</xdr:colOff>
      <xdr:row>5</xdr:row>
      <xdr:rowOff>125730</xdr:rowOff>
    </xdr:from>
    <xdr:to>
      <xdr:col>6</xdr:col>
      <xdr:colOff>125730</xdr:colOff>
      <xdr:row>17</xdr:row>
      <xdr:rowOff>125730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EC5403-471A-4474-AC3F-00581EDEE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350520</xdr:colOff>
      <xdr:row>5</xdr:row>
      <xdr:rowOff>137160</xdr:rowOff>
    </xdr:from>
    <xdr:to>
      <xdr:col>14</xdr:col>
      <xdr:colOff>396240</xdr:colOff>
      <xdr:row>17</xdr:row>
      <xdr:rowOff>137160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B712E39-C0BE-4B6B-B8E4-3C2AB7005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4</xdr:row>
      <xdr:rowOff>396240</xdr:rowOff>
    </xdr:from>
    <xdr:to>
      <xdr:col>15</xdr:col>
      <xdr:colOff>647700</xdr:colOff>
      <xdr:row>15</xdr:row>
      <xdr:rowOff>167640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0AE9D0-FA1B-47C2-94D6-40E49176B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236220</xdr:colOff>
      <xdr:row>5</xdr:row>
      <xdr:rowOff>30480</xdr:rowOff>
    </xdr:from>
    <xdr:to>
      <xdr:col>7</xdr:col>
      <xdr:colOff>114300</xdr:colOff>
      <xdr:row>17</xdr:row>
      <xdr:rowOff>30480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543D07-5875-4389-BFC2-95C595A3B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10</xdr:row>
      <xdr:rowOff>22860</xdr:rowOff>
    </xdr:from>
    <xdr:to>
      <xdr:col>6</xdr:col>
      <xdr:colOff>419100</xdr:colOff>
      <xdr:row>22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9496C0-3022-4191-AA89-495392495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213360</xdr:colOff>
      <xdr:row>10</xdr:row>
      <xdr:rowOff>0</xdr:rowOff>
    </xdr:from>
    <xdr:to>
      <xdr:col>13</xdr:col>
      <xdr:colOff>464820</xdr:colOff>
      <xdr:row>22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03C307-C1DE-40F3-BE79-1551E8538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9"/>
  <sheetViews>
    <sheetView workbookViewId="0">
      <selection activeCell="D6" sqref="D6"/>
    </sheetView>
  </sheetViews>
  <sheetFormatPr defaultRowHeight="18" x14ac:dyDescent="0.45"/>
  <cols>
    <col min="2" max="2" width="10.09765625" customWidth="1"/>
    <col min="3" max="3" width="11.5" customWidth="1"/>
    <col min="4" max="4" width="12.5" customWidth="1"/>
    <col min="6" max="6" width="12.09765625" customWidth="1"/>
    <col min="12" max="12" width="12.19921875" customWidth="1"/>
    <col min="14" max="14" width="12" customWidth="1"/>
  </cols>
  <sheetData>
    <row r="1" spans="1:15" x14ac:dyDescent="0.45">
      <c r="A1" s="22" t="s">
        <v>2</v>
      </c>
      <c r="B1" s="22"/>
      <c r="C1" s="22"/>
      <c r="D1" s="22"/>
      <c r="E1" s="22"/>
      <c r="F1" s="22"/>
      <c r="G1" s="22"/>
      <c r="I1" s="22" t="s">
        <v>3</v>
      </c>
      <c r="J1" s="22"/>
      <c r="K1" s="22"/>
      <c r="L1" s="22"/>
      <c r="M1" s="22"/>
      <c r="N1" s="22"/>
      <c r="O1" s="22"/>
    </row>
    <row r="2" spans="1:15" x14ac:dyDescent="0.45">
      <c r="A2" s="15" t="s">
        <v>26</v>
      </c>
      <c r="B2" s="21">
        <f>AVERAGE(D6:D105)</f>
        <v>0.78977621480682458</v>
      </c>
      <c r="C2" s="16"/>
      <c r="D2" s="17" t="s">
        <v>27</v>
      </c>
      <c r="E2" s="18">
        <f>_xlfn.STDEV.S(D6:D105)</f>
        <v>2.795253056619796E-2</v>
      </c>
      <c r="F2" s="16"/>
      <c r="G2" s="16"/>
      <c r="I2" s="15" t="s">
        <v>26</v>
      </c>
      <c r="J2" s="21">
        <f>AVERAGE(L6:L105)</f>
        <v>0.80895566024777221</v>
      </c>
      <c r="K2" s="16"/>
      <c r="L2" s="17" t="s">
        <v>27</v>
      </c>
      <c r="M2" s="18">
        <f>_xlfn.STDEV.S(L6:L105)</f>
        <v>1.1491751679260857E-2</v>
      </c>
      <c r="N2" s="24"/>
      <c r="O2" s="24"/>
    </row>
    <row r="3" spans="1:15" s="12" customFormat="1" x14ac:dyDescent="0.45">
      <c r="A3" s="11"/>
      <c r="B3" s="11"/>
      <c r="C3" s="16"/>
      <c r="D3" s="11"/>
      <c r="E3" s="11"/>
      <c r="F3" s="16"/>
      <c r="G3" s="16"/>
      <c r="I3" s="11"/>
      <c r="J3" s="11"/>
      <c r="K3" s="11"/>
      <c r="L3" s="11"/>
      <c r="M3" s="11"/>
      <c r="N3" s="11"/>
      <c r="O3" s="11"/>
    </row>
    <row r="4" spans="1:15" x14ac:dyDescent="0.45">
      <c r="A4" s="23" t="s">
        <v>6</v>
      </c>
      <c r="B4" s="23"/>
      <c r="C4" s="23"/>
      <c r="D4" s="23"/>
      <c r="E4" s="11"/>
      <c r="F4" s="23" t="s">
        <v>7</v>
      </c>
      <c r="G4" s="23"/>
      <c r="I4" s="23" t="s">
        <v>6</v>
      </c>
      <c r="J4" s="23"/>
      <c r="K4" s="23"/>
      <c r="L4" s="23"/>
      <c r="M4" s="11"/>
      <c r="N4" s="23" t="s">
        <v>7</v>
      </c>
      <c r="O4" s="23"/>
    </row>
    <row r="5" spans="1:15" ht="37.200000000000003" customHeight="1" x14ac:dyDescent="0.45">
      <c r="A5" s="7" t="s">
        <v>15</v>
      </c>
      <c r="B5" s="7" t="s">
        <v>4</v>
      </c>
      <c r="C5" s="7" t="s">
        <v>5</v>
      </c>
      <c r="D5" s="10" t="s">
        <v>9</v>
      </c>
      <c r="E5" s="7"/>
      <c r="F5" s="10" t="s">
        <v>9</v>
      </c>
      <c r="G5" s="7" t="s">
        <v>10</v>
      </c>
      <c r="H5" s="7"/>
      <c r="I5" s="7" t="s">
        <v>15</v>
      </c>
      <c r="J5" s="7" t="s">
        <v>4</v>
      </c>
      <c r="K5" s="7" t="s">
        <v>5</v>
      </c>
      <c r="L5" s="10" t="s">
        <v>9</v>
      </c>
      <c r="M5" s="7"/>
      <c r="N5" s="10" t="s">
        <v>9</v>
      </c>
      <c r="O5" s="7" t="s">
        <v>10</v>
      </c>
    </row>
    <row r="6" spans="1:15" x14ac:dyDescent="0.45">
      <c r="A6">
        <v>1</v>
      </c>
      <c r="B6">
        <v>500</v>
      </c>
      <c r="C6">
        <v>212</v>
      </c>
      <c r="D6" s="2">
        <f>SQRT(C6/B6)</f>
        <v>0.6511528238439882</v>
      </c>
      <c r="F6" s="3">
        <v>0.7</v>
      </c>
      <c r="G6" s="4">
        <v>2</v>
      </c>
      <c r="I6">
        <v>1</v>
      </c>
      <c r="J6">
        <v>500</v>
      </c>
      <c r="K6">
        <v>347</v>
      </c>
      <c r="L6" s="2">
        <f t="shared" ref="L6:L69" si="0">SQRT(K6/J6)</f>
        <v>0.83306662398634113</v>
      </c>
      <c r="N6" s="3">
        <v>0.7</v>
      </c>
      <c r="O6" s="4">
        <v>0</v>
      </c>
    </row>
    <row r="7" spans="1:15" x14ac:dyDescent="0.45">
      <c r="A7">
        <v>2</v>
      </c>
      <c r="B7">
        <v>500</v>
      </c>
      <c r="C7">
        <v>290</v>
      </c>
      <c r="D7" s="2">
        <f t="shared" ref="D7:D70" si="1">SQRT(C7/B7)</f>
        <v>0.76157731058639078</v>
      </c>
      <c r="F7" s="3">
        <v>0.71</v>
      </c>
      <c r="G7" s="4">
        <v>0</v>
      </c>
      <c r="I7">
        <v>2</v>
      </c>
      <c r="J7">
        <v>500</v>
      </c>
      <c r="K7">
        <v>330</v>
      </c>
      <c r="L7" s="2">
        <f>SQRT(K7/J7)</f>
        <v>0.81240384046359604</v>
      </c>
      <c r="N7" s="3">
        <v>0.71</v>
      </c>
      <c r="O7" s="4">
        <v>0</v>
      </c>
    </row>
    <row r="8" spans="1:15" x14ac:dyDescent="0.45">
      <c r="A8">
        <v>3</v>
      </c>
      <c r="B8">
        <v>500</v>
      </c>
      <c r="C8">
        <v>297</v>
      </c>
      <c r="D8" s="2">
        <f t="shared" si="1"/>
        <v>0.77071395471990767</v>
      </c>
      <c r="F8" s="3">
        <v>0.72</v>
      </c>
      <c r="G8" s="4">
        <v>0</v>
      </c>
      <c r="I8">
        <v>3</v>
      </c>
      <c r="J8">
        <v>500</v>
      </c>
      <c r="K8">
        <v>325</v>
      </c>
      <c r="L8" s="2">
        <f t="shared" si="0"/>
        <v>0.80622577482985502</v>
      </c>
      <c r="N8" s="3">
        <v>0.72</v>
      </c>
      <c r="O8" s="4">
        <v>0</v>
      </c>
    </row>
    <row r="9" spans="1:15" x14ac:dyDescent="0.45">
      <c r="A9">
        <v>4</v>
      </c>
      <c r="B9">
        <v>500</v>
      </c>
      <c r="C9">
        <v>306</v>
      </c>
      <c r="D9" s="2">
        <f t="shared" si="1"/>
        <v>0.78230428862431789</v>
      </c>
      <c r="F9" s="3">
        <v>0.73</v>
      </c>
      <c r="G9" s="4">
        <v>0</v>
      </c>
      <c r="I9">
        <v>4</v>
      </c>
      <c r="J9">
        <v>500</v>
      </c>
      <c r="K9">
        <v>327</v>
      </c>
      <c r="L9" s="2">
        <f>SQRT(K9/J9)</f>
        <v>0.80870266476622921</v>
      </c>
      <c r="N9" s="3">
        <v>0.73</v>
      </c>
      <c r="O9" s="4">
        <v>0</v>
      </c>
    </row>
    <row r="10" spans="1:15" x14ac:dyDescent="0.45">
      <c r="A10">
        <v>5</v>
      </c>
      <c r="B10">
        <v>500</v>
      </c>
      <c r="C10">
        <v>308</v>
      </c>
      <c r="D10" s="2">
        <f t="shared" si="1"/>
        <v>0.78485667481394339</v>
      </c>
      <c r="F10" s="3">
        <v>0.74</v>
      </c>
      <c r="G10" s="4">
        <v>0</v>
      </c>
      <c r="I10">
        <v>5</v>
      </c>
      <c r="J10">
        <v>500</v>
      </c>
      <c r="K10">
        <v>303</v>
      </c>
      <c r="L10" s="2">
        <f t="shared" si="0"/>
        <v>0.77846001824114253</v>
      </c>
      <c r="N10" s="3">
        <v>0.74</v>
      </c>
      <c r="O10" s="4">
        <v>1</v>
      </c>
    </row>
    <row r="11" spans="1:15" x14ac:dyDescent="0.45">
      <c r="A11">
        <v>6</v>
      </c>
      <c r="B11">
        <v>500</v>
      </c>
      <c r="C11">
        <v>312</v>
      </c>
      <c r="D11" s="2">
        <f t="shared" si="1"/>
        <v>0.78993670632525992</v>
      </c>
      <c r="F11" s="3">
        <v>0.75</v>
      </c>
      <c r="G11" s="4">
        <v>0</v>
      </c>
      <c r="I11">
        <v>6</v>
      </c>
      <c r="J11">
        <v>500</v>
      </c>
      <c r="K11">
        <v>269</v>
      </c>
      <c r="L11" s="2">
        <f t="shared" si="0"/>
        <v>0.73348483283568999</v>
      </c>
      <c r="N11" s="3">
        <v>0.75</v>
      </c>
      <c r="O11" s="4">
        <v>0</v>
      </c>
    </row>
    <row r="12" spans="1:15" x14ac:dyDescent="0.45">
      <c r="A12">
        <v>7</v>
      </c>
      <c r="B12">
        <v>500</v>
      </c>
      <c r="C12">
        <v>321</v>
      </c>
      <c r="D12" s="2">
        <f t="shared" si="1"/>
        <v>0.80124902496040518</v>
      </c>
      <c r="F12" s="3">
        <v>0.76</v>
      </c>
      <c r="G12" s="4">
        <v>1</v>
      </c>
      <c r="I12">
        <v>7</v>
      </c>
      <c r="J12">
        <v>500</v>
      </c>
      <c r="K12">
        <v>318</v>
      </c>
      <c r="L12" s="2">
        <f t="shared" si="0"/>
        <v>0.79749608149507545</v>
      </c>
      <c r="N12" s="3">
        <v>0.76</v>
      </c>
      <c r="O12" s="4">
        <v>0</v>
      </c>
    </row>
    <row r="13" spans="1:15" x14ac:dyDescent="0.45">
      <c r="A13">
        <v>8</v>
      </c>
      <c r="B13">
        <v>500</v>
      </c>
      <c r="C13">
        <v>305</v>
      </c>
      <c r="D13" s="2">
        <f t="shared" si="1"/>
        <v>0.78102496759066542</v>
      </c>
      <c r="F13" s="3">
        <v>0.77</v>
      </c>
      <c r="G13" s="4">
        <v>1</v>
      </c>
      <c r="I13">
        <v>8</v>
      </c>
      <c r="J13">
        <v>500</v>
      </c>
      <c r="K13">
        <v>316</v>
      </c>
      <c r="L13" s="2">
        <f t="shared" si="0"/>
        <v>0.79498427657407167</v>
      </c>
      <c r="N13" s="3">
        <v>0.77</v>
      </c>
      <c r="O13" s="4">
        <v>0</v>
      </c>
    </row>
    <row r="14" spans="1:15" x14ac:dyDescent="0.45">
      <c r="A14">
        <v>9</v>
      </c>
      <c r="B14">
        <v>500</v>
      </c>
      <c r="C14">
        <v>303</v>
      </c>
      <c r="D14" s="2">
        <f t="shared" si="1"/>
        <v>0.77846001824114253</v>
      </c>
      <c r="F14" s="3">
        <v>0.78</v>
      </c>
      <c r="G14" s="4">
        <v>8</v>
      </c>
      <c r="I14">
        <v>9</v>
      </c>
      <c r="J14">
        <v>500</v>
      </c>
      <c r="K14">
        <v>325</v>
      </c>
      <c r="L14" s="2">
        <f t="shared" si="0"/>
        <v>0.80622577482985502</v>
      </c>
      <c r="N14" s="3">
        <v>0.78</v>
      </c>
      <c r="O14" s="4">
        <v>2</v>
      </c>
    </row>
    <row r="15" spans="1:15" x14ac:dyDescent="0.45">
      <c r="A15">
        <v>10</v>
      </c>
      <c r="B15">
        <v>500</v>
      </c>
      <c r="C15">
        <v>308</v>
      </c>
      <c r="D15" s="2">
        <f t="shared" si="1"/>
        <v>0.78485667481394339</v>
      </c>
      <c r="F15" s="3">
        <v>0.79</v>
      </c>
      <c r="G15" s="4">
        <v>16</v>
      </c>
      <c r="I15">
        <v>10</v>
      </c>
      <c r="J15">
        <v>500</v>
      </c>
      <c r="K15">
        <v>323</v>
      </c>
      <c r="L15" s="2">
        <f t="shared" si="0"/>
        <v>0.80374125189640477</v>
      </c>
      <c r="N15" s="3">
        <v>0.79</v>
      </c>
      <c r="O15" s="4">
        <v>0</v>
      </c>
    </row>
    <row r="16" spans="1:15" x14ac:dyDescent="0.45">
      <c r="A16">
        <v>11</v>
      </c>
      <c r="B16">
        <v>500</v>
      </c>
      <c r="C16">
        <v>304</v>
      </c>
      <c r="D16" s="2">
        <f t="shared" si="1"/>
        <v>0.77974354758471709</v>
      </c>
      <c r="F16" s="3">
        <v>0.8</v>
      </c>
      <c r="G16" s="4">
        <v>58</v>
      </c>
      <c r="I16">
        <v>11</v>
      </c>
      <c r="J16">
        <v>500</v>
      </c>
      <c r="K16">
        <v>316</v>
      </c>
      <c r="L16" s="2">
        <f t="shared" si="0"/>
        <v>0.79498427657407167</v>
      </c>
      <c r="N16" s="3">
        <v>0.8</v>
      </c>
      <c r="O16" s="4">
        <v>8</v>
      </c>
    </row>
    <row r="17" spans="1:15" x14ac:dyDescent="0.45">
      <c r="A17">
        <v>12</v>
      </c>
      <c r="B17">
        <v>500</v>
      </c>
      <c r="C17">
        <v>299</v>
      </c>
      <c r="D17" s="2">
        <f t="shared" si="1"/>
        <v>0.7733045971672482</v>
      </c>
      <c r="F17" s="3">
        <v>0.81</v>
      </c>
      <c r="G17" s="4">
        <v>12</v>
      </c>
      <c r="I17">
        <v>12</v>
      </c>
      <c r="J17">
        <v>500</v>
      </c>
      <c r="K17">
        <v>327</v>
      </c>
      <c r="L17" s="2">
        <f t="shared" si="0"/>
        <v>0.80870266476622921</v>
      </c>
      <c r="N17" s="3">
        <v>0.81</v>
      </c>
      <c r="O17" s="4">
        <v>49</v>
      </c>
    </row>
    <row r="18" spans="1:15" x14ac:dyDescent="0.45">
      <c r="A18">
        <v>13</v>
      </c>
      <c r="B18">
        <v>500</v>
      </c>
      <c r="C18">
        <v>300</v>
      </c>
      <c r="D18" s="2">
        <f t="shared" si="1"/>
        <v>0.7745966692414834</v>
      </c>
      <c r="F18" s="3">
        <v>0.82</v>
      </c>
      <c r="G18" s="4">
        <v>2</v>
      </c>
      <c r="I18">
        <v>13</v>
      </c>
      <c r="J18">
        <v>500</v>
      </c>
      <c r="K18">
        <v>313</v>
      </c>
      <c r="L18" s="2">
        <f t="shared" si="0"/>
        <v>0.79120161779409925</v>
      </c>
      <c r="N18" s="3">
        <v>0.82</v>
      </c>
      <c r="O18" s="4">
        <v>33</v>
      </c>
    </row>
    <row r="19" spans="1:15" x14ac:dyDescent="0.45">
      <c r="A19">
        <v>14</v>
      </c>
      <c r="B19">
        <v>500</v>
      </c>
      <c r="C19">
        <v>302</v>
      </c>
      <c r="D19" s="2">
        <f t="shared" si="1"/>
        <v>0.77717436910901794</v>
      </c>
      <c r="F19" s="3">
        <v>0.83</v>
      </c>
      <c r="G19" s="4">
        <v>0</v>
      </c>
      <c r="I19">
        <v>14</v>
      </c>
      <c r="J19">
        <v>500</v>
      </c>
      <c r="K19">
        <v>324</v>
      </c>
      <c r="L19" s="2">
        <f t="shared" si="0"/>
        <v>0.80498447189992428</v>
      </c>
      <c r="N19" s="3">
        <v>0.83</v>
      </c>
      <c r="O19" s="4">
        <v>4</v>
      </c>
    </row>
    <row r="20" spans="1:15" x14ac:dyDescent="0.45">
      <c r="A20">
        <v>15</v>
      </c>
      <c r="B20">
        <v>500</v>
      </c>
      <c r="C20">
        <v>297</v>
      </c>
      <c r="D20" s="2">
        <f t="shared" si="1"/>
        <v>0.77071395471990767</v>
      </c>
      <c r="F20" s="3">
        <v>0.84</v>
      </c>
      <c r="G20" s="4">
        <v>0</v>
      </c>
      <c r="I20">
        <v>15</v>
      </c>
      <c r="J20">
        <v>500</v>
      </c>
      <c r="K20">
        <v>320</v>
      </c>
      <c r="L20" s="2">
        <f t="shared" si="0"/>
        <v>0.8</v>
      </c>
      <c r="N20" s="3">
        <v>0.84</v>
      </c>
      <c r="O20" s="4">
        <v>3</v>
      </c>
    </row>
    <row r="21" spans="1:15" x14ac:dyDescent="0.45">
      <c r="A21">
        <v>16</v>
      </c>
      <c r="B21">
        <v>500</v>
      </c>
      <c r="C21">
        <v>319</v>
      </c>
      <c r="D21" s="2">
        <f t="shared" si="1"/>
        <v>0.79874902190863428</v>
      </c>
      <c r="F21" s="3">
        <v>0.85</v>
      </c>
      <c r="G21" s="4">
        <v>0</v>
      </c>
      <c r="I21">
        <v>16</v>
      </c>
      <c r="J21">
        <v>500</v>
      </c>
      <c r="K21">
        <v>325</v>
      </c>
      <c r="L21" s="2">
        <f t="shared" si="0"/>
        <v>0.80622577482985502</v>
      </c>
      <c r="N21" s="3">
        <v>0.85</v>
      </c>
      <c r="O21" s="4">
        <v>0</v>
      </c>
    </row>
    <row r="22" spans="1:15" x14ac:dyDescent="0.45">
      <c r="A22">
        <v>17</v>
      </c>
      <c r="B22">
        <v>500</v>
      </c>
      <c r="C22">
        <v>311</v>
      </c>
      <c r="D22" s="2">
        <f t="shared" si="1"/>
        <v>0.78866976612521411</v>
      </c>
      <c r="F22" s="3">
        <v>0.86</v>
      </c>
      <c r="G22" s="4">
        <v>0</v>
      </c>
      <c r="I22">
        <v>17</v>
      </c>
      <c r="J22">
        <v>500</v>
      </c>
      <c r="K22">
        <v>327</v>
      </c>
      <c r="L22" s="2">
        <f t="shared" si="0"/>
        <v>0.80870266476622921</v>
      </c>
      <c r="N22" s="3">
        <v>0.86</v>
      </c>
      <c r="O22" s="4">
        <v>0</v>
      </c>
    </row>
    <row r="23" spans="1:15" x14ac:dyDescent="0.45">
      <c r="A23">
        <v>18</v>
      </c>
      <c r="B23">
        <v>500</v>
      </c>
      <c r="C23">
        <v>316</v>
      </c>
      <c r="D23" s="2">
        <f t="shared" si="1"/>
        <v>0.79498427657407167</v>
      </c>
      <c r="F23" s="3">
        <v>0.87</v>
      </c>
      <c r="G23" s="4">
        <v>0</v>
      </c>
      <c r="I23">
        <v>18</v>
      </c>
      <c r="J23">
        <v>500</v>
      </c>
      <c r="K23">
        <v>322</v>
      </c>
      <c r="L23" s="2">
        <f t="shared" si="0"/>
        <v>0.80249610590955522</v>
      </c>
      <c r="N23" s="3">
        <v>0.87</v>
      </c>
      <c r="O23" s="4">
        <v>0</v>
      </c>
    </row>
    <row r="24" spans="1:15" x14ac:dyDescent="0.45">
      <c r="A24">
        <v>19</v>
      </c>
      <c r="B24">
        <v>500</v>
      </c>
      <c r="C24">
        <v>310</v>
      </c>
      <c r="D24" s="2">
        <f t="shared" si="1"/>
        <v>0.78740078740118113</v>
      </c>
      <c r="F24" s="3">
        <v>0.88</v>
      </c>
      <c r="G24" s="4">
        <v>0</v>
      </c>
      <c r="I24">
        <v>19</v>
      </c>
      <c r="J24">
        <v>500</v>
      </c>
      <c r="K24">
        <v>329</v>
      </c>
      <c r="L24" s="2">
        <f t="shared" si="0"/>
        <v>0.81117199162692988</v>
      </c>
      <c r="N24" s="3">
        <v>0.88</v>
      </c>
      <c r="O24" s="4">
        <v>0</v>
      </c>
    </row>
    <row r="25" spans="1:15" x14ac:dyDescent="0.45">
      <c r="A25">
        <v>20</v>
      </c>
      <c r="B25">
        <v>500</v>
      </c>
      <c r="C25">
        <v>314</v>
      </c>
      <c r="D25" s="2">
        <f t="shared" si="1"/>
        <v>0.792464510246358</v>
      </c>
      <c r="F25" s="3">
        <v>0.89</v>
      </c>
      <c r="G25" s="4">
        <v>0</v>
      </c>
      <c r="I25">
        <v>20</v>
      </c>
      <c r="J25">
        <v>500</v>
      </c>
      <c r="K25">
        <v>320</v>
      </c>
      <c r="L25" s="2">
        <f t="shared" si="0"/>
        <v>0.8</v>
      </c>
      <c r="N25" s="3">
        <v>0.89</v>
      </c>
      <c r="O25" s="4">
        <v>0</v>
      </c>
    </row>
    <row r="26" spans="1:15" x14ac:dyDescent="0.45">
      <c r="A26">
        <v>21</v>
      </c>
      <c r="B26">
        <v>500</v>
      </c>
      <c r="C26">
        <v>320</v>
      </c>
      <c r="D26" s="2">
        <f t="shared" si="1"/>
        <v>0.8</v>
      </c>
      <c r="F26" s="3">
        <v>0.9</v>
      </c>
      <c r="G26" s="4">
        <v>0</v>
      </c>
      <c r="I26">
        <v>21</v>
      </c>
      <c r="J26">
        <v>500</v>
      </c>
      <c r="K26">
        <v>325</v>
      </c>
      <c r="L26" s="2">
        <f t="shared" si="0"/>
        <v>0.80622577482985502</v>
      </c>
      <c r="N26" s="3">
        <v>0.9</v>
      </c>
      <c r="O26" s="4">
        <v>0</v>
      </c>
    </row>
    <row r="27" spans="1:15" x14ac:dyDescent="0.45">
      <c r="A27">
        <v>22</v>
      </c>
      <c r="B27">
        <v>500</v>
      </c>
      <c r="C27">
        <v>313</v>
      </c>
      <c r="D27" s="2">
        <f t="shared" si="1"/>
        <v>0.79120161779409925</v>
      </c>
      <c r="I27">
        <v>22</v>
      </c>
      <c r="J27">
        <v>500</v>
      </c>
      <c r="K27">
        <v>346</v>
      </c>
      <c r="L27" s="2">
        <f t="shared" si="0"/>
        <v>0.83186537372341685</v>
      </c>
    </row>
    <row r="28" spans="1:15" x14ac:dyDescent="0.45">
      <c r="A28">
        <v>23</v>
      </c>
      <c r="B28">
        <v>500</v>
      </c>
      <c r="C28">
        <v>316</v>
      </c>
      <c r="D28" s="2">
        <f t="shared" si="1"/>
        <v>0.79498427657407167</v>
      </c>
      <c r="I28">
        <v>23</v>
      </c>
      <c r="J28">
        <v>500</v>
      </c>
      <c r="K28">
        <v>323</v>
      </c>
      <c r="L28" s="2">
        <f t="shared" si="0"/>
        <v>0.80374125189640477</v>
      </c>
    </row>
    <row r="29" spans="1:15" x14ac:dyDescent="0.45">
      <c r="A29">
        <v>24</v>
      </c>
      <c r="B29">
        <v>500</v>
      </c>
      <c r="C29">
        <v>315</v>
      </c>
      <c r="D29" s="2">
        <f t="shared" si="1"/>
        <v>0.79372539331937719</v>
      </c>
      <c r="I29">
        <v>24</v>
      </c>
      <c r="J29">
        <v>500</v>
      </c>
      <c r="K29">
        <v>327</v>
      </c>
      <c r="L29" s="2">
        <f t="shared" si="0"/>
        <v>0.80870266476622921</v>
      </c>
    </row>
    <row r="30" spans="1:15" x14ac:dyDescent="0.45">
      <c r="A30">
        <v>25</v>
      </c>
      <c r="B30">
        <v>500</v>
      </c>
      <c r="C30">
        <v>315</v>
      </c>
      <c r="D30" s="2">
        <f t="shared" si="1"/>
        <v>0.79372539331937719</v>
      </c>
      <c r="I30">
        <v>25</v>
      </c>
      <c r="J30">
        <v>500</v>
      </c>
      <c r="K30">
        <v>326</v>
      </c>
      <c r="L30" s="2">
        <f t="shared" si="0"/>
        <v>0.80746516952745395</v>
      </c>
    </row>
    <row r="31" spans="1:15" x14ac:dyDescent="0.45">
      <c r="A31">
        <v>26</v>
      </c>
      <c r="B31">
        <v>500</v>
      </c>
      <c r="C31">
        <v>317</v>
      </c>
      <c r="D31" s="2">
        <f t="shared" si="1"/>
        <v>0.79624116949577528</v>
      </c>
      <c r="I31">
        <v>26</v>
      </c>
      <c r="J31">
        <v>500</v>
      </c>
      <c r="K31">
        <v>328</v>
      </c>
      <c r="L31" s="2">
        <f t="shared" si="0"/>
        <v>0.80993826925266355</v>
      </c>
    </row>
    <row r="32" spans="1:15" x14ac:dyDescent="0.45">
      <c r="A32">
        <v>27</v>
      </c>
      <c r="B32">
        <v>500</v>
      </c>
      <c r="C32">
        <v>311</v>
      </c>
      <c r="D32" s="2">
        <f t="shared" si="1"/>
        <v>0.78866976612521411</v>
      </c>
      <c r="I32">
        <v>27</v>
      </c>
      <c r="J32">
        <v>500</v>
      </c>
      <c r="K32">
        <v>345</v>
      </c>
      <c r="L32" s="2">
        <f t="shared" si="0"/>
        <v>0.83066238629180744</v>
      </c>
    </row>
    <row r="33" spans="1:12" x14ac:dyDescent="0.45">
      <c r="A33">
        <v>28</v>
      </c>
      <c r="B33">
        <v>500</v>
      </c>
      <c r="C33">
        <v>314</v>
      </c>
      <c r="D33" s="2">
        <f t="shared" si="1"/>
        <v>0.792464510246358</v>
      </c>
      <c r="I33">
        <v>28</v>
      </c>
      <c r="J33">
        <v>500</v>
      </c>
      <c r="K33">
        <v>325</v>
      </c>
      <c r="L33" s="2">
        <f t="shared" si="0"/>
        <v>0.80622577482985502</v>
      </c>
    </row>
    <row r="34" spans="1:12" x14ac:dyDescent="0.45">
      <c r="A34">
        <v>29</v>
      </c>
      <c r="B34">
        <v>500</v>
      </c>
      <c r="C34">
        <v>306</v>
      </c>
      <c r="D34" s="2">
        <f t="shared" si="1"/>
        <v>0.78230428862431789</v>
      </c>
      <c r="I34">
        <v>29</v>
      </c>
      <c r="J34">
        <v>500</v>
      </c>
      <c r="K34">
        <v>330</v>
      </c>
      <c r="L34" s="2">
        <f t="shared" si="0"/>
        <v>0.81240384046359604</v>
      </c>
    </row>
    <row r="35" spans="1:12" x14ac:dyDescent="0.45">
      <c r="A35">
        <v>30</v>
      </c>
      <c r="B35">
        <v>500</v>
      </c>
      <c r="C35">
        <v>321</v>
      </c>
      <c r="D35" s="2">
        <f t="shared" si="1"/>
        <v>0.80124902496040518</v>
      </c>
      <c r="I35">
        <v>30</v>
      </c>
      <c r="J35">
        <v>500</v>
      </c>
      <c r="K35">
        <v>328</v>
      </c>
      <c r="L35" s="2">
        <f t="shared" si="0"/>
        <v>0.80993826925266355</v>
      </c>
    </row>
    <row r="36" spans="1:12" x14ac:dyDescent="0.45">
      <c r="A36">
        <v>31</v>
      </c>
      <c r="B36">
        <v>500</v>
      </c>
      <c r="C36">
        <v>317</v>
      </c>
      <c r="D36" s="2">
        <f t="shared" si="1"/>
        <v>0.79624116949577528</v>
      </c>
      <c r="I36">
        <v>31</v>
      </c>
      <c r="J36">
        <v>500</v>
      </c>
      <c r="K36">
        <v>343</v>
      </c>
      <c r="L36" s="2">
        <f t="shared" si="0"/>
        <v>0.82825116963394629</v>
      </c>
    </row>
    <row r="37" spans="1:12" x14ac:dyDescent="0.45">
      <c r="A37">
        <v>32</v>
      </c>
      <c r="B37">
        <v>500</v>
      </c>
      <c r="C37">
        <v>317</v>
      </c>
      <c r="D37" s="2">
        <f t="shared" si="1"/>
        <v>0.79624116949577528</v>
      </c>
      <c r="I37">
        <v>32</v>
      </c>
      <c r="J37">
        <v>500</v>
      </c>
      <c r="K37">
        <v>323</v>
      </c>
      <c r="L37" s="2">
        <f t="shared" si="0"/>
        <v>0.80374125189640477</v>
      </c>
    </row>
    <row r="38" spans="1:12" x14ac:dyDescent="0.45">
      <c r="A38">
        <v>33</v>
      </c>
      <c r="B38">
        <v>500</v>
      </c>
      <c r="C38">
        <v>314</v>
      </c>
      <c r="D38" s="2">
        <f t="shared" si="1"/>
        <v>0.792464510246358</v>
      </c>
      <c r="I38">
        <v>33</v>
      </c>
      <c r="J38">
        <v>500</v>
      </c>
      <c r="K38">
        <v>328</v>
      </c>
      <c r="L38" s="2">
        <f t="shared" si="0"/>
        <v>0.80993826925266355</v>
      </c>
    </row>
    <row r="39" spans="1:12" x14ac:dyDescent="0.45">
      <c r="A39">
        <v>34</v>
      </c>
      <c r="B39">
        <v>500</v>
      </c>
      <c r="C39">
        <v>309</v>
      </c>
      <c r="D39" s="2">
        <f t="shared" si="1"/>
        <v>0.78612976028134185</v>
      </c>
      <c r="I39">
        <v>34</v>
      </c>
      <c r="J39">
        <v>500</v>
      </c>
      <c r="K39">
        <v>326</v>
      </c>
      <c r="L39" s="2">
        <f t="shared" si="0"/>
        <v>0.80746516952745395</v>
      </c>
    </row>
    <row r="40" spans="1:12" x14ac:dyDescent="0.45">
      <c r="A40">
        <v>35</v>
      </c>
      <c r="B40">
        <v>500</v>
      </c>
      <c r="C40">
        <v>318</v>
      </c>
      <c r="D40" s="2">
        <f t="shared" si="1"/>
        <v>0.79749608149507545</v>
      </c>
      <c r="I40">
        <v>35</v>
      </c>
      <c r="J40">
        <v>500</v>
      </c>
      <c r="K40">
        <v>327</v>
      </c>
      <c r="L40" s="2">
        <f t="shared" si="0"/>
        <v>0.80870266476622921</v>
      </c>
    </row>
    <row r="41" spans="1:12" x14ac:dyDescent="0.45">
      <c r="A41">
        <v>36</v>
      </c>
      <c r="B41">
        <v>500</v>
      </c>
      <c r="C41">
        <v>319</v>
      </c>
      <c r="D41" s="2">
        <f t="shared" si="1"/>
        <v>0.79874902190863428</v>
      </c>
      <c r="I41">
        <v>36</v>
      </c>
      <c r="J41">
        <v>500</v>
      </c>
      <c r="K41">
        <v>320</v>
      </c>
      <c r="L41" s="2">
        <f t="shared" si="0"/>
        <v>0.8</v>
      </c>
    </row>
    <row r="42" spans="1:12" x14ac:dyDescent="0.45">
      <c r="A42">
        <v>37</v>
      </c>
      <c r="B42">
        <v>500</v>
      </c>
      <c r="C42">
        <v>315</v>
      </c>
      <c r="D42" s="2">
        <f t="shared" si="1"/>
        <v>0.79372539331937719</v>
      </c>
      <c r="I42">
        <v>37</v>
      </c>
      <c r="J42">
        <v>500</v>
      </c>
      <c r="K42">
        <v>326</v>
      </c>
      <c r="L42" s="2">
        <f t="shared" si="0"/>
        <v>0.80746516952745395</v>
      </c>
    </row>
    <row r="43" spans="1:12" x14ac:dyDescent="0.45">
      <c r="A43">
        <v>38</v>
      </c>
      <c r="B43">
        <v>500</v>
      </c>
      <c r="C43">
        <v>315</v>
      </c>
      <c r="D43" s="2">
        <f t="shared" si="1"/>
        <v>0.79372539331937719</v>
      </c>
      <c r="I43">
        <v>38</v>
      </c>
      <c r="J43">
        <v>500</v>
      </c>
      <c r="K43">
        <v>327</v>
      </c>
      <c r="L43" s="2">
        <f t="shared" si="0"/>
        <v>0.80870266476622921</v>
      </c>
    </row>
    <row r="44" spans="1:12" x14ac:dyDescent="0.45">
      <c r="A44">
        <v>39</v>
      </c>
      <c r="B44">
        <v>500</v>
      </c>
      <c r="C44">
        <v>305</v>
      </c>
      <c r="D44" s="2">
        <f t="shared" si="1"/>
        <v>0.78102496759066542</v>
      </c>
      <c r="I44">
        <v>39</v>
      </c>
      <c r="J44">
        <v>500</v>
      </c>
      <c r="K44">
        <v>325</v>
      </c>
      <c r="L44" s="2">
        <f t="shared" si="0"/>
        <v>0.80622577482985502</v>
      </c>
    </row>
    <row r="45" spans="1:12" x14ac:dyDescent="0.45">
      <c r="A45">
        <v>40</v>
      </c>
      <c r="B45">
        <v>500</v>
      </c>
      <c r="C45">
        <v>314</v>
      </c>
      <c r="D45" s="2">
        <f t="shared" si="1"/>
        <v>0.792464510246358</v>
      </c>
      <c r="I45">
        <v>40</v>
      </c>
      <c r="J45">
        <v>500</v>
      </c>
      <c r="K45">
        <v>326</v>
      </c>
      <c r="L45" s="2">
        <f t="shared" si="0"/>
        <v>0.80746516952745395</v>
      </c>
    </row>
    <row r="46" spans="1:12" x14ac:dyDescent="0.45">
      <c r="A46">
        <v>41</v>
      </c>
      <c r="B46">
        <v>500</v>
      </c>
      <c r="C46">
        <v>314</v>
      </c>
      <c r="D46" s="2">
        <f t="shared" si="1"/>
        <v>0.792464510246358</v>
      </c>
      <c r="I46">
        <v>41</v>
      </c>
      <c r="J46">
        <v>500</v>
      </c>
      <c r="K46">
        <v>327</v>
      </c>
      <c r="L46" s="2">
        <f t="shared" si="0"/>
        <v>0.80870266476622921</v>
      </c>
    </row>
    <row r="47" spans="1:12" x14ac:dyDescent="0.45">
      <c r="A47">
        <v>42</v>
      </c>
      <c r="B47">
        <v>500</v>
      </c>
      <c r="C47">
        <v>313</v>
      </c>
      <c r="D47" s="2">
        <f t="shared" si="1"/>
        <v>0.79120161779409925</v>
      </c>
      <c r="I47">
        <v>42</v>
      </c>
      <c r="J47">
        <v>500</v>
      </c>
      <c r="K47">
        <v>329</v>
      </c>
      <c r="L47" s="2">
        <f t="shared" si="0"/>
        <v>0.81117199162692988</v>
      </c>
    </row>
    <row r="48" spans="1:12" x14ac:dyDescent="0.45">
      <c r="A48">
        <v>43</v>
      </c>
      <c r="B48">
        <v>500</v>
      </c>
      <c r="C48">
        <v>315</v>
      </c>
      <c r="D48" s="2">
        <f t="shared" si="1"/>
        <v>0.79372539331937719</v>
      </c>
      <c r="I48">
        <v>43</v>
      </c>
      <c r="J48">
        <v>500</v>
      </c>
      <c r="K48">
        <v>325</v>
      </c>
      <c r="L48" s="2">
        <f t="shared" si="0"/>
        <v>0.80622577482985502</v>
      </c>
    </row>
    <row r="49" spans="1:12" x14ac:dyDescent="0.45">
      <c r="A49">
        <v>44</v>
      </c>
      <c r="B49">
        <v>500</v>
      </c>
      <c r="C49">
        <v>316</v>
      </c>
      <c r="D49" s="2">
        <f t="shared" si="1"/>
        <v>0.79498427657407167</v>
      </c>
      <c r="I49">
        <v>44</v>
      </c>
      <c r="J49">
        <v>500</v>
      </c>
      <c r="K49">
        <v>328</v>
      </c>
      <c r="L49" s="2">
        <f t="shared" si="0"/>
        <v>0.80993826925266355</v>
      </c>
    </row>
    <row r="50" spans="1:12" x14ac:dyDescent="0.45">
      <c r="A50">
        <v>45</v>
      </c>
      <c r="B50">
        <v>500</v>
      </c>
      <c r="C50">
        <v>320</v>
      </c>
      <c r="D50" s="2">
        <f t="shared" si="1"/>
        <v>0.8</v>
      </c>
      <c r="I50">
        <v>45</v>
      </c>
      <c r="J50">
        <v>500</v>
      </c>
      <c r="K50">
        <v>344</v>
      </c>
      <c r="L50" s="2">
        <f t="shared" si="0"/>
        <v>0.82945765413310879</v>
      </c>
    </row>
    <row r="51" spans="1:12" x14ac:dyDescent="0.45">
      <c r="A51">
        <v>46</v>
      </c>
      <c r="B51">
        <v>500</v>
      </c>
      <c r="C51">
        <v>318</v>
      </c>
      <c r="D51" s="2">
        <f t="shared" si="1"/>
        <v>0.79749608149507545</v>
      </c>
      <c r="I51">
        <v>46</v>
      </c>
      <c r="J51">
        <v>500</v>
      </c>
      <c r="K51">
        <v>327</v>
      </c>
      <c r="L51" s="2">
        <f t="shared" si="0"/>
        <v>0.80870266476622921</v>
      </c>
    </row>
    <row r="52" spans="1:12" x14ac:dyDescent="0.45">
      <c r="A52">
        <v>47</v>
      </c>
      <c r="B52">
        <v>500</v>
      </c>
      <c r="C52">
        <v>320</v>
      </c>
      <c r="D52" s="2">
        <f t="shared" si="1"/>
        <v>0.8</v>
      </c>
      <c r="I52">
        <v>47</v>
      </c>
      <c r="J52">
        <v>500</v>
      </c>
      <c r="K52">
        <v>335</v>
      </c>
      <c r="L52" s="2">
        <f t="shared" si="0"/>
        <v>0.81853527718724506</v>
      </c>
    </row>
    <row r="53" spans="1:12" x14ac:dyDescent="0.45">
      <c r="A53">
        <v>48</v>
      </c>
      <c r="B53">
        <v>500</v>
      </c>
      <c r="C53">
        <v>317</v>
      </c>
      <c r="D53" s="2">
        <f t="shared" si="1"/>
        <v>0.79624116949577528</v>
      </c>
      <c r="I53">
        <v>48</v>
      </c>
      <c r="J53">
        <v>500</v>
      </c>
      <c r="K53">
        <v>330</v>
      </c>
      <c r="L53" s="2">
        <f t="shared" si="0"/>
        <v>0.81240384046359604</v>
      </c>
    </row>
    <row r="54" spans="1:12" x14ac:dyDescent="0.45">
      <c r="A54">
        <v>49</v>
      </c>
      <c r="B54">
        <v>500</v>
      </c>
      <c r="C54">
        <v>323</v>
      </c>
      <c r="D54" s="2">
        <f t="shared" si="1"/>
        <v>0.80374125189640477</v>
      </c>
      <c r="I54">
        <v>49</v>
      </c>
      <c r="J54">
        <v>500</v>
      </c>
      <c r="K54">
        <v>331</v>
      </c>
      <c r="L54" s="2">
        <f t="shared" si="0"/>
        <v>0.81363382427231967</v>
      </c>
    </row>
    <row r="55" spans="1:12" x14ac:dyDescent="0.45">
      <c r="A55">
        <v>50</v>
      </c>
      <c r="B55">
        <v>500</v>
      </c>
      <c r="C55">
        <v>310</v>
      </c>
      <c r="D55" s="2">
        <f t="shared" si="1"/>
        <v>0.78740078740118113</v>
      </c>
      <c r="I55">
        <v>50</v>
      </c>
      <c r="J55">
        <v>500</v>
      </c>
      <c r="K55">
        <v>326</v>
      </c>
      <c r="L55" s="2">
        <f t="shared" si="0"/>
        <v>0.80746516952745395</v>
      </c>
    </row>
    <row r="56" spans="1:12" x14ac:dyDescent="0.45">
      <c r="A56">
        <v>51</v>
      </c>
      <c r="B56">
        <v>500</v>
      </c>
      <c r="C56">
        <v>316</v>
      </c>
      <c r="D56" s="2">
        <f t="shared" si="1"/>
        <v>0.79498427657407167</v>
      </c>
      <c r="I56">
        <v>51</v>
      </c>
      <c r="J56">
        <v>500</v>
      </c>
      <c r="K56">
        <v>330</v>
      </c>
      <c r="L56" s="2">
        <f t="shared" si="0"/>
        <v>0.81240384046359604</v>
      </c>
    </row>
    <row r="57" spans="1:12" x14ac:dyDescent="0.45">
      <c r="A57">
        <v>52</v>
      </c>
      <c r="B57">
        <v>500</v>
      </c>
      <c r="C57">
        <v>317</v>
      </c>
      <c r="D57" s="2">
        <f t="shared" si="1"/>
        <v>0.79624116949577528</v>
      </c>
      <c r="I57">
        <v>52</v>
      </c>
      <c r="J57">
        <v>500</v>
      </c>
      <c r="K57">
        <v>326</v>
      </c>
      <c r="L57" s="2">
        <f t="shared" si="0"/>
        <v>0.80746516952745395</v>
      </c>
    </row>
    <row r="58" spans="1:12" x14ac:dyDescent="0.45">
      <c r="A58">
        <v>53</v>
      </c>
      <c r="B58">
        <v>500</v>
      </c>
      <c r="C58">
        <v>309</v>
      </c>
      <c r="D58" s="2">
        <f t="shared" si="1"/>
        <v>0.78612976028134185</v>
      </c>
      <c r="I58">
        <v>53</v>
      </c>
      <c r="J58">
        <v>500</v>
      </c>
      <c r="K58">
        <v>324</v>
      </c>
      <c r="L58" s="2">
        <f t="shared" si="0"/>
        <v>0.80498447189992428</v>
      </c>
    </row>
    <row r="59" spans="1:12" x14ac:dyDescent="0.45">
      <c r="A59">
        <v>54</v>
      </c>
      <c r="B59">
        <v>500</v>
      </c>
      <c r="C59">
        <v>317</v>
      </c>
      <c r="D59" s="2">
        <f t="shared" si="1"/>
        <v>0.79624116949577528</v>
      </c>
      <c r="I59">
        <v>54</v>
      </c>
      <c r="J59">
        <v>500</v>
      </c>
      <c r="K59">
        <v>329</v>
      </c>
      <c r="L59" s="2">
        <f t="shared" si="0"/>
        <v>0.81117199162692988</v>
      </c>
    </row>
    <row r="60" spans="1:12" x14ac:dyDescent="0.45">
      <c r="A60">
        <v>55</v>
      </c>
      <c r="B60">
        <v>500</v>
      </c>
      <c r="C60">
        <v>316</v>
      </c>
      <c r="D60" s="2">
        <f t="shared" si="1"/>
        <v>0.79498427657407167</v>
      </c>
      <c r="I60">
        <v>55</v>
      </c>
      <c r="J60">
        <v>500</v>
      </c>
      <c r="K60">
        <v>323</v>
      </c>
      <c r="L60" s="2">
        <f t="shared" si="0"/>
        <v>0.80374125189640477</v>
      </c>
    </row>
    <row r="61" spans="1:12" x14ac:dyDescent="0.45">
      <c r="A61">
        <v>56</v>
      </c>
      <c r="B61">
        <v>500</v>
      </c>
      <c r="C61">
        <v>320</v>
      </c>
      <c r="D61" s="2">
        <f t="shared" si="1"/>
        <v>0.8</v>
      </c>
      <c r="I61">
        <v>56</v>
      </c>
      <c r="J61">
        <v>500</v>
      </c>
      <c r="K61">
        <v>328</v>
      </c>
      <c r="L61" s="2">
        <f t="shared" si="0"/>
        <v>0.80993826925266355</v>
      </c>
    </row>
    <row r="62" spans="1:12" x14ac:dyDescent="0.45">
      <c r="A62">
        <v>57</v>
      </c>
      <c r="B62">
        <v>500</v>
      </c>
      <c r="C62">
        <v>317</v>
      </c>
      <c r="D62" s="2">
        <f t="shared" si="1"/>
        <v>0.79624116949577528</v>
      </c>
      <c r="I62">
        <v>57</v>
      </c>
      <c r="J62">
        <v>500</v>
      </c>
      <c r="K62">
        <v>330</v>
      </c>
      <c r="L62" s="2">
        <f t="shared" si="0"/>
        <v>0.81240384046359604</v>
      </c>
    </row>
    <row r="63" spans="1:12" x14ac:dyDescent="0.45">
      <c r="A63">
        <v>58</v>
      </c>
      <c r="B63">
        <v>500</v>
      </c>
      <c r="C63">
        <v>316</v>
      </c>
      <c r="D63" s="2">
        <f t="shared" si="1"/>
        <v>0.79498427657407167</v>
      </c>
      <c r="I63">
        <v>58</v>
      </c>
      <c r="J63">
        <v>500</v>
      </c>
      <c r="K63">
        <v>327</v>
      </c>
      <c r="L63" s="2">
        <f t="shared" si="0"/>
        <v>0.80870266476622921</v>
      </c>
    </row>
    <row r="64" spans="1:12" x14ac:dyDescent="0.45">
      <c r="A64">
        <v>59</v>
      </c>
      <c r="B64">
        <v>500</v>
      </c>
      <c r="C64">
        <v>325</v>
      </c>
      <c r="D64" s="2">
        <f t="shared" si="1"/>
        <v>0.80622577482985502</v>
      </c>
      <c r="I64">
        <v>59</v>
      </c>
      <c r="J64">
        <v>500</v>
      </c>
      <c r="K64">
        <v>327</v>
      </c>
      <c r="L64" s="2">
        <f t="shared" si="0"/>
        <v>0.80870266476622921</v>
      </c>
    </row>
    <row r="65" spans="1:12" x14ac:dyDescent="0.45">
      <c r="A65">
        <v>60</v>
      </c>
      <c r="B65">
        <v>500</v>
      </c>
      <c r="C65">
        <v>311</v>
      </c>
      <c r="D65" s="2">
        <f t="shared" si="1"/>
        <v>0.78866976612521411</v>
      </c>
      <c r="I65">
        <v>60</v>
      </c>
      <c r="J65">
        <v>500</v>
      </c>
      <c r="K65">
        <v>331</v>
      </c>
      <c r="L65" s="2">
        <f t="shared" si="0"/>
        <v>0.81363382427231967</v>
      </c>
    </row>
    <row r="66" spans="1:12" x14ac:dyDescent="0.45">
      <c r="A66">
        <v>61</v>
      </c>
      <c r="B66">
        <v>500</v>
      </c>
      <c r="C66">
        <v>317</v>
      </c>
      <c r="D66" s="2">
        <f t="shared" si="1"/>
        <v>0.79624116949577528</v>
      </c>
      <c r="I66">
        <v>61</v>
      </c>
      <c r="J66">
        <v>500</v>
      </c>
      <c r="K66">
        <v>334</v>
      </c>
      <c r="L66" s="2">
        <f t="shared" si="0"/>
        <v>0.81731266966810201</v>
      </c>
    </row>
    <row r="67" spans="1:12" x14ac:dyDescent="0.45">
      <c r="A67">
        <v>62</v>
      </c>
      <c r="B67">
        <v>500</v>
      </c>
      <c r="C67">
        <v>321</v>
      </c>
      <c r="D67" s="2">
        <f t="shared" si="1"/>
        <v>0.80124902496040518</v>
      </c>
      <c r="I67">
        <v>62</v>
      </c>
      <c r="J67">
        <v>500</v>
      </c>
      <c r="K67">
        <v>330</v>
      </c>
      <c r="L67" s="2">
        <f t="shared" si="0"/>
        <v>0.81240384046359604</v>
      </c>
    </row>
    <row r="68" spans="1:12" x14ac:dyDescent="0.45">
      <c r="A68">
        <v>63</v>
      </c>
      <c r="B68">
        <v>500</v>
      </c>
      <c r="C68">
        <v>327</v>
      </c>
      <c r="D68" s="2">
        <f t="shared" si="1"/>
        <v>0.80870266476622921</v>
      </c>
      <c r="I68">
        <v>63</v>
      </c>
      <c r="J68">
        <v>500</v>
      </c>
      <c r="K68">
        <v>317</v>
      </c>
      <c r="L68" s="2">
        <f t="shared" si="0"/>
        <v>0.79624116949577528</v>
      </c>
    </row>
    <row r="69" spans="1:12" x14ac:dyDescent="0.45">
      <c r="A69">
        <v>64</v>
      </c>
      <c r="B69">
        <v>500</v>
      </c>
      <c r="C69">
        <v>332</v>
      </c>
      <c r="D69" s="2">
        <f t="shared" si="1"/>
        <v>0.81486195149853458</v>
      </c>
      <c r="I69">
        <v>64</v>
      </c>
      <c r="J69">
        <v>500</v>
      </c>
      <c r="K69">
        <v>325</v>
      </c>
      <c r="L69" s="2">
        <f t="shared" si="0"/>
        <v>0.80622577482985502</v>
      </c>
    </row>
    <row r="70" spans="1:12" x14ac:dyDescent="0.45">
      <c r="A70">
        <v>65</v>
      </c>
      <c r="B70">
        <v>500</v>
      </c>
      <c r="C70">
        <v>320</v>
      </c>
      <c r="D70" s="2">
        <f t="shared" si="1"/>
        <v>0.8</v>
      </c>
      <c r="I70">
        <v>65</v>
      </c>
      <c r="J70">
        <v>500</v>
      </c>
      <c r="K70">
        <v>323</v>
      </c>
      <c r="L70" s="2">
        <f t="shared" ref="L70:L105" si="2">SQRT(K70/J70)</f>
        <v>0.80374125189640477</v>
      </c>
    </row>
    <row r="71" spans="1:12" x14ac:dyDescent="0.45">
      <c r="A71">
        <v>66</v>
      </c>
      <c r="B71">
        <v>500</v>
      </c>
      <c r="C71">
        <v>320</v>
      </c>
      <c r="D71" s="2">
        <f t="shared" ref="D71:D105" si="3">SQRT(C71/B71)</f>
        <v>0.8</v>
      </c>
      <c r="I71">
        <v>66</v>
      </c>
      <c r="J71">
        <v>500</v>
      </c>
      <c r="K71">
        <v>330</v>
      </c>
      <c r="L71" s="2">
        <f t="shared" si="2"/>
        <v>0.81240384046359604</v>
      </c>
    </row>
    <row r="72" spans="1:12" x14ac:dyDescent="0.45">
      <c r="A72">
        <v>67</v>
      </c>
      <c r="B72">
        <v>500</v>
      </c>
      <c r="C72">
        <v>321</v>
      </c>
      <c r="D72" s="2">
        <f t="shared" si="3"/>
        <v>0.80124902496040518</v>
      </c>
      <c r="I72">
        <v>67</v>
      </c>
      <c r="J72">
        <v>500</v>
      </c>
      <c r="K72">
        <v>325</v>
      </c>
      <c r="L72" s="2">
        <f t="shared" si="2"/>
        <v>0.80622577482985502</v>
      </c>
    </row>
    <row r="73" spans="1:12" x14ac:dyDescent="0.45">
      <c r="A73">
        <v>68</v>
      </c>
      <c r="B73">
        <v>500</v>
      </c>
      <c r="C73">
        <v>317</v>
      </c>
      <c r="D73" s="2">
        <f t="shared" si="3"/>
        <v>0.79624116949577528</v>
      </c>
      <c r="I73">
        <v>68</v>
      </c>
      <c r="J73">
        <v>500</v>
      </c>
      <c r="K73">
        <v>327</v>
      </c>
      <c r="L73" s="2">
        <f t="shared" si="2"/>
        <v>0.80870266476622921</v>
      </c>
    </row>
    <row r="74" spans="1:12" x14ac:dyDescent="0.45">
      <c r="A74">
        <v>69</v>
      </c>
      <c r="B74">
        <v>500</v>
      </c>
      <c r="C74">
        <v>311</v>
      </c>
      <c r="D74" s="2">
        <f t="shared" si="3"/>
        <v>0.78866976612521411</v>
      </c>
      <c r="I74">
        <v>69</v>
      </c>
      <c r="J74">
        <v>500</v>
      </c>
      <c r="K74">
        <v>331</v>
      </c>
      <c r="L74" s="2">
        <f t="shared" si="2"/>
        <v>0.81363382427231967</v>
      </c>
    </row>
    <row r="75" spans="1:12" x14ac:dyDescent="0.45">
      <c r="A75">
        <v>70</v>
      </c>
      <c r="B75">
        <v>500</v>
      </c>
      <c r="C75">
        <v>319</v>
      </c>
      <c r="D75" s="2">
        <f t="shared" si="3"/>
        <v>0.79874902190863428</v>
      </c>
      <c r="I75">
        <v>70</v>
      </c>
      <c r="J75">
        <v>500</v>
      </c>
      <c r="K75">
        <v>327</v>
      </c>
      <c r="L75" s="2">
        <f t="shared" si="2"/>
        <v>0.80870266476622921</v>
      </c>
    </row>
    <row r="76" spans="1:12" x14ac:dyDescent="0.45">
      <c r="A76">
        <v>71</v>
      </c>
      <c r="B76">
        <v>500</v>
      </c>
      <c r="C76">
        <v>318</v>
      </c>
      <c r="D76" s="2">
        <f t="shared" si="3"/>
        <v>0.79749608149507545</v>
      </c>
      <c r="I76">
        <v>71</v>
      </c>
      <c r="J76">
        <v>500</v>
      </c>
      <c r="K76">
        <v>326</v>
      </c>
      <c r="L76" s="2">
        <f t="shared" si="2"/>
        <v>0.80746516952745395</v>
      </c>
    </row>
    <row r="77" spans="1:12" x14ac:dyDescent="0.45">
      <c r="A77">
        <v>72</v>
      </c>
      <c r="B77">
        <v>500</v>
      </c>
      <c r="C77">
        <v>320</v>
      </c>
      <c r="D77" s="2">
        <f t="shared" si="3"/>
        <v>0.8</v>
      </c>
      <c r="I77">
        <v>72</v>
      </c>
      <c r="J77">
        <v>500</v>
      </c>
      <c r="K77">
        <v>327</v>
      </c>
      <c r="L77" s="2">
        <f t="shared" si="2"/>
        <v>0.80870266476622921</v>
      </c>
    </row>
    <row r="78" spans="1:12" x14ac:dyDescent="0.45">
      <c r="A78">
        <v>73</v>
      </c>
      <c r="B78">
        <v>500</v>
      </c>
      <c r="C78">
        <v>315</v>
      </c>
      <c r="D78" s="2">
        <f t="shared" si="3"/>
        <v>0.79372539331937719</v>
      </c>
      <c r="I78">
        <v>73</v>
      </c>
      <c r="J78">
        <v>500</v>
      </c>
      <c r="K78">
        <v>333</v>
      </c>
      <c r="L78" s="2">
        <f t="shared" si="2"/>
        <v>0.8160882305241266</v>
      </c>
    </row>
    <row r="79" spans="1:12" x14ac:dyDescent="0.45">
      <c r="A79">
        <v>74</v>
      </c>
      <c r="B79">
        <v>500</v>
      </c>
      <c r="C79">
        <v>321</v>
      </c>
      <c r="D79" s="2">
        <f t="shared" si="3"/>
        <v>0.80124902496040518</v>
      </c>
      <c r="I79">
        <v>74</v>
      </c>
      <c r="J79">
        <v>500</v>
      </c>
      <c r="K79">
        <v>338</v>
      </c>
      <c r="L79" s="2">
        <f t="shared" si="2"/>
        <v>0.82219219164377866</v>
      </c>
    </row>
    <row r="80" spans="1:12" x14ac:dyDescent="0.45">
      <c r="A80">
        <v>75</v>
      </c>
      <c r="B80">
        <v>500</v>
      </c>
      <c r="C80">
        <v>318</v>
      </c>
      <c r="D80" s="2">
        <f t="shared" si="3"/>
        <v>0.79749608149507545</v>
      </c>
      <c r="I80">
        <v>75</v>
      </c>
      <c r="J80">
        <v>500</v>
      </c>
      <c r="K80">
        <v>302</v>
      </c>
      <c r="L80" s="2">
        <f t="shared" si="2"/>
        <v>0.77717436910901794</v>
      </c>
    </row>
    <row r="81" spans="1:12" x14ac:dyDescent="0.45">
      <c r="A81">
        <v>76</v>
      </c>
      <c r="B81">
        <v>500</v>
      </c>
      <c r="C81">
        <v>320</v>
      </c>
      <c r="D81" s="2">
        <f t="shared" si="3"/>
        <v>0.8</v>
      </c>
      <c r="I81">
        <v>76</v>
      </c>
      <c r="J81">
        <v>500</v>
      </c>
      <c r="K81">
        <v>327</v>
      </c>
      <c r="L81" s="2">
        <f t="shared" si="2"/>
        <v>0.80870266476622921</v>
      </c>
    </row>
    <row r="82" spans="1:12" x14ac:dyDescent="0.45">
      <c r="A82">
        <v>77</v>
      </c>
      <c r="B82">
        <v>500</v>
      </c>
      <c r="C82">
        <v>320</v>
      </c>
      <c r="D82" s="2">
        <f t="shared" si="3"/>
        <v>0.8</v>
      </c>
      <c r="I82">
        <v>77</v>
      </c>
      <c r="J82">
        <v>500</v>
      </c>
      <c r="K82">
        <v>326</v>
      </c>
      <c r="L82" s="2">
        <f t="shared" si="2"/>
        <v>0.80746516952745395</v>
      </c>
    </row>
    <row r="83" spans="1:12" x14ac:dyDescent="0.45">
      <c r="A83">
        <v>78</v>
      </c>
      <c r="B83">
        <v>500</v>
      </c>
      <c r="C83">
        <v>320</v>
      </c>
      <c r="D83" s="2">
        <f t="shared" si="3"/>
        <v>0.8</v>
      </c>
      <c r="I83">
        <v>78</v>
      </c>
      <c r="J83">
        <v>500</v>
      </c>
      <c r="K83">
        <v>335</v>
      </c>
      <c r="L83" s="2">
        <f t="shared" si="2"/>
        <v>0.81853527718724506</v>
      </c>
    </row>
    <row r="84" spans="1:12" x14ac:dyDescent="0.45">
      <c r="A84">
        <v>79</v>
      </c>
      <c r="B84">
        <v>500</v>
      </c>
      <c r="C84">
        <v>320</v>
      </c>
      <c r="D84" s="2">
        <f t="shared" si="3"/>
        <v>0.8</v>
      </c>
      <c r="I84">
        <v>79</v>
      </c>
      <c r="J84">
        <v>500</v>
      </c>
      <c r="K84">
        <v>334</v>
      </c>
      <c r="L84" s="2">
        <f t="shared" si="2"/>
        <v>0.81731266966810201</v>
      </c>
    </row>
    <row r="85" spans="1:12" x14ac:dyDescent="0.45">
      <c r="A85">
        <v>80</v>
      </c>
      <c r="B85">
        <v>500</v>
      </c>
      <c r="C85">
        <v>321</v>
      </c>
      <c r="D85" s="2">
        <f t="shared" si="3"/>
        <v>0.80124902496040518</v>
      </c>
      <c r="I85">
        <v>80</v>
      </c>
      <c r="J85">
        <v>500</v>
      </c>
      <c r="K85">
        <v>332</v>
      </c>
      <c r="L85" s="2">
        <f t="shared" si="2"/>
        <v>0.81486195149853458</v>
      </c>
    </row>
    <row r="86" spans="1:12" x14ac:dyDescent="0.45">
      <c r="A86">
        <v>81</v>
      </c>
      <c r="B86">
        <v>500</v>
      </c>
      <c r="C86">
        <v>319</v>
      </c>
      <c r="D86" s="2">
        <f t="shared" si="3"/>
        <v>0.79874902190863428</v>
      </c>
      <c r="I86">
        <v>81</v>
      </c>
      <c r="J86">
        <v>500</v>
      </c>
      <c r="K86">
        <v>333</v>
      </c>
      <c r="L86" s="2">
        <f t="shared" si="2"/>
        <v>0.8160882305241266</v>
      </c>
    </row>
    <row r="87" spans="1:12" x14ac:dyDescent="0.45">
      <c r="A87">
        <v>82</v>
      </c>
      <c r="B87">
        <v>500</v>
      </c>
      <c r="C87">
        <v>313</v>
      </c>
      <c r="D87" s="2">
        <f t="shared" si="3"/>
        <v>0.79120161779409925</v>
      </c>
      <c r="I87">
        <v>82</v>
      </c>
      <c r="J87">
        <v>500</v>
      </c>
      <c r="K87">
        <v>333</v>
      </c>
      <c r="L87" s="2">
        <f t="shared" si="2"/>
        <v>0.8160882305241266</v>
      </c>
    </row>
    <row r="88" spans="1:12" x14ac:dyDescent="0.45">
      <c r="A88">
        <v>83</v>
      </c>
      <c r="B88">
        <v>500</v>
      </c>
      <c r="C88">
        <v>320</v>
      </c>
      <c r="D88" s="2">
        <f t="shared" si="3"/>
        <v>0.8</v>
      </c>
      <c r="I88">
        <v>83</v>
      </c>
      <c r="J88">
        <v>500</v>
      </c>
      <c r="K88">
        <v>331</v>
      </c>
      <c r="L88" s="2">
        <f t="shared" si="2"/>
        <v>0.81363382427231967</v>
      </c>
    </row>
    <row r="89" spans="1:12" x14ac:dyDescent="0.45">
      <c r="A89">
        <v>84</v>
      </c>
      <c r="B89">
        <v>500</v>
      </c>
      <c r="C89">
        <v>319</v>
      </c>
      <c r="D89" s="2">
        <f t="shared" si="3"/>
        <v>0.79874902190863428</v>
      </c>
      <c r="I89">
        <v>84</v>
      </c>
      <c r="J89">
        <v>500</v>
      </c>
      <c r="K89">
        <v>327</v>
      </c>
      <c r="L89" s="2">
        <f t="shared" si="2"/>
        <v>0.80870266476622921</v>
      </c>
    </row>
    <row r="90" spans="1:12" x14ac:dyDescent="0.45">
      <c r="A90">
        <v>85</v>
      </c>
      <c r="B90">
        <v>500</v>
      </c>
      <c r="C90">
        <v>320</v>
      </c>
      <c r="D90" s="2">
        <f t="shared" si="3"/>
        <v>0.8</v>
      </c>
      <c r="I90">
        <v>85</v>
      </c>
      <c r="J90">
        <v>500</v>
      </c>
      <c r="K90">
        <v>326</v>
      </c>
      <c r="L90" s="2">
        <f t="shared" si="2"/>
        <v>0.80746516952745395</v>
      </c>
    </row>
    <row r="91" spans="1:12" x14ac:dyDescent="0.45">
      <c r="A91">
        <v>86</v>
      </c>
      <c r="B91">
        <v>500</v>
      </c>
      <c r="C91">
        <v>319</v>
      </c>
      <c r="D91" s="2">
        <f t="shared" si="3"/>
        <v>0.79874902190863428</v>
      </c>
      <c r="I91">
        <v>86</v>
      </c>
      <c r="J91">
        <v>500</v>
      </c>
      <c r="K91">
        <v>337</v>
      </c>
      <c r="L91" s="2">
        <f t="shared" si="2"/>
        <v>0.82097503007095174</v>
      </c>
    </row>
    <row r="92" spans="1:12" x14ac:dyDescent="0.45">
      <c r="A92">
        <v>87</v>
      </c>
      <c r="B92">
        <v>500</v>
      </c>
      <c r="C92">
        <v>318</v>
      </c>
      <c r="D92" s="2">
        <f t="shared" si="3"/>
        <v>0.79749608149507545</v>
      </c>
      <c r="I92">
        <v>87</v>
      </c>
      <c r="J92">
        <v>500</v>
      </c>
      <c r="K92">
        <v>334</v>
      </c>
      <c r="L92" s="2">
        <f t="shared" si="2"/>
        <v>0.81731266966810201</v>
      </c>
    </row>
    <row r="93" spans="1:12" x14ac:dyDescent="0.45">
      <c r="A93">
        <v>88</v>
      </c>
      <c r="B93">
        <v>500</v>
      </c>
      <c r="C93">
        <v>321</v>
      </c>
      <c r="D93" s="2">
        <f t="shared" si="3"/>
        <v>0.80124902496040518</v>
      </c>
      <c r="I93">
        <v>88</v>
      </c>
      <c r="J93">
        <v>500</v>
      </c>
      <c r="K93">
        <v>327</v>
      </c>
      <c r="L93" s="2">
        <f t="shared" si="2"/>
        <v>0.80870266476622921</v>
      </c>
    </row>
    <row r="94" spans="1:12" x14ac:dyDescent="0.45">
      <c r="A94">
        <v>89</v>
      </c>
      <c r="B94">
        <v>500</v>
      </c>
      <c r="C94">
        <v>320</v>
      </c>
      <c r="D94" s="2">
        <f t="shared" si="3"/>
        <v>0.8</v>
      </c>
      <c r="I94">
        <v>89</v>
      </c>
      <c r="J94">
        <v>500</v>
      </c>
      <c r="K94">
        <v>330</v>
      </c>
      <c r="L94" s="2">
        <f t="shared" si="2"/>
        <v>0.81240384046359604</v>
      </c>
    </row>
    <row r="95" spans="1:12" x14ac:dyDescent="0.45">
      <c r="A95">
        <v>90</v>
      </c>
      <c r="B95">
        <v>500</v>
      </c>
      <c r="C95">
        <v>301</v>
      </c>
      <c r="D95" s="2">
        <f t="shared" si="3"/>
        <v>0.7758865896508329</v>
      </c>
      <c r="I95">
        <v>90</v>
      </c>
      <c r="J95">
        <v>500</v>
      </c>
      <c r="K95">
        <v>334</v>
      </c>
      <c r="L95" s="2">
        <f t="shared" si="2"/>
        <v>0.81731266966810201</v>
      </c>
    </row>
    <row r="96" spans="1:12" x14ac:dyDescent="0.45">
      <c r="A96">
        <v>91</v>
      </c>
      <c r="B96">
        <v>500</v>
      </c>
      <c r="C96">
        <v>316</v>
      </c>
      <c r="D96" s="2">
        <f t="shared" si="3"/>
        <v>0.79498427657407167</v>
      </c>
      <c r="I96">
        <v>91</v>
      </c>
      <c r="J96">
        <v>500</v>
      </c>
      <c r="K96">
        <v>331</v>
      </c>
      <c r="L96" s="2">
        <f t="shared" si="2"/>
        <v>0.81363382427231967</v>
      </c>
    </row>
    <row r="97" spans="1:12" x14ac:dyDescent="0.45">
      <c r="A97">
        <v>92</v>
      </c>
      <c r="B97">
        <v>500</v>
      </c>
      <c r="C97">
        <v>322</v>
      </c>
      <c r="D97" s="2">
        <f t="shared" si="3"/>
        <v>0.80249610590955522</v>
      </c>
      <c r="I97">
        <v>92</v>
      </c>
      <c r="J97">
        <v>500</v>
      </c>
      <c r="K97">
        <v>326</v>
      </c>
      <c r="L97" s="2">
        <f t="shared" si="2"/>
        <v>0.80746516952745395</v>
      </c>
    </row>
    <row r="98" spans="1:12" x14ac:dyDescent="0.45">
      <c r="A98">
        <v>93</v>
      </c>
      <c r="B98">
        <v>500</v>
      </c>
      <c r="C98">
        <v>312</v>
      </c>
      <c r="D98" s="2">
        <f t="shared" si="3"/>
        <v>0.78993670632525992</v>
      </c>
      <c r="I98">
        <v>93</v>
      </c>
      <c r="J98">
        <v>500</v>
      </c>
      <c r="K98">
        <v>335</v>
      </c>
      <c r="L98" s="2">
        <f t="shared" si="2"/>
        <v>0.81853527718724506</v>
      </c>
    </row>
    <row r="99" spans="1:12" x14ac:dyDescent="0.45">
      <c r="A99">
        <v>94</v>
      </c>
      <c r="B99">
        <v>500</v>
      </c>
      <c r="C99">
        <v>320</v>
      </c>
      <c r="D99" s="2">
        <f t="shared" si="3"/>
        <v>0.8</v>
      </c>
      <c r="I99">
        <v>94</v>
      </c>
      <c r="J99">
        <v>500</v>
      </c>
      <c r="K99">
        <v>326</v>
      </c>
      <c r="L99" s="2">
        <f t="shared" si="2"/>
        <v>0.80746516952745395</v>
      </c>
    </row>
    <row r="100" spans="1:12" x14ac:dyDescent="0.45">
      <c r="A100">
        <v>95</v>
      </c>
      <c r="B100">
        <v>500</v>
      </c>
      <c r="C100">
        <v>321</v>
      </c>
      <c r="D100" s="2">
        <f t="shared" si="3"/>
        <v>0.80124902496040518</v>
      </c>
      <c r="I100">
        <v>95</v>
      </c>
      <c r="J100">
        <v>500</v>
      </c>
      <c r="K100">
        <v>334</v>
      </c>
      <c r="L100" s="2">
        <f t="shared" si="2"/>
        <v>0.81731266966810201</v>
      </c>
    </row>
    <row r="101" spans="1:12" x14ac:dyDescent="0.45">
      <c r="A101">
        <v>96</v>
      </c>
      <c r="B101">
        <v>500</v>
      </c>
      <c r="C101">
        <v>319</v>
      </c>
      <c r="D101" s="2">
        <f t="shared" si="3"/>
        <v>0.79874902190863428</v>
      </c>
      <c r="I101">
        <v>96</v>
      </c>
      <c r="J101">
        <v>500</v>
      </c>
      <c r="K101">
        <v>329</v>
      </c>
      <c r="L101" s="2">
        <f t="shared" si="2"/>
        <v>0.81117199162692988</v>
      </c>
    </row>
    <row r="102" spans="1:12" x14ac:dyDescent="0.45">
      <c r="A102">
        <v>97</v>
      </c>
      <c r="B102">
        <v>500</v>
      </c>
      <c r="C102">
        <v>287</v>
      </c>
      <c r="D102" s="2">
        <f t="shared" si="3"/>
        <v>0.75762787699503242</v>
      </c>
      <c r="I102">
        <v>97</v>
      </c>
      <c r="J102">
        <v>500</v>
      </c>
      <c r="K102">
        <v>330</v>
      </c>
      <c r="L102" s="2">
        <f t="shared" si="2"/>
        <v>0.81240384046359604</v>
      </c>
    </row>
    <row r="103" spans="1:12" x14ac:dyDescent="0.45">
      <c r="A103">
        <v>98</v>
      </c>
      <c r="B103">
        <v>500</v>
      </c>
      <c r="C103">
        <v>314</v>
      </c>
      <c r="D103" s="2">
        <f t="shared" si="3"/>
        <v>0.792464510246358</v>
      </c>
      <c r="I103">
        <v>98</v>
      </c>
      <c r="J103">
        <v>500</v>
      </c>
      <c r="K103">
        <v>330</v>
      </c>
      <c r="L103" s="2">
        <f t="shared" si="2"/>
        <v>0.81240384046359604</v>
      </c>
    </row>
    <row r="104" spans="1:12" x14ac:dyDescent="0.45">
      <c r="A104">
        <v>99</v>
      </c>
      <c r="B104">
        <v>500</v>
      </c>
      <c r="C104">
        <v>163</v>
      </c>
      <c r="D104" s="2">
        <f t="shared" si="3"/>
        <v>0.57096409694480788</v>
      </c>
      <c r="I104">
        <v>99</v>
      </c>
      <c r="J104">
        <v>500</v>
      </c>
      <c r="K104">
        <v>335</v>
      </c>
      <c r="L104" s="2">
        <f t="shared" si="2"/>
        <v>0.81853527718724506</v>
      </c>
    </row>
    <row r="105" spans="1:12" x14ac:dyDescent="0.45">
      <c r="A105">
        <v>100</v>
      </c>
      <c r="B105">
        <v>500</v>
      </c>
      <c r="C105">
        <v>329</v>
      </c>
      <c r="D105" s="2">
        <f t="shared" si="3"/>
        <v>0.81117199162692988</v>
      </c>
      <c r="I105">
        <v>100</v>
      </c>
      <c r="J105">
        <v>500</v>
      </c>
      <c r="K105">
        <v>333</v>
      </c>
      <c r="L105" s="2">
        <f t="shared" si="2"/>
        <v>0.8160882305241266</v>
      </c>
    </row>
    <row r="107" spans="1:12" x14ac:dyDescent="0.45">
      <c r="C107" s="2"/>
      <c r="I107" s="2"/>
    </row>
    <row r="108" spans="1:12" x14ac:dyDescent="0.45">
      <c r="C108" s="1"/>
      <c r="I108" s="1"/>
    </row>
    <row r="109" spans="1:12" x14ac:dyDescent="0.45">
      <c r="C109" s="2"/>
      <c r="I109" s="2"/>
    </row>
  </sheetData>
  <mergeCells count="7">
    <mergeCell ref="A1:G1"/>
    <mergeCell ref="I1:O1"/>
    <mergeCell ref="A4:D4"/>
    <mergeCell ref="F4:G4"/>
    <mergeCell ref="I4:L4"/>
    <mergeCell ref="N4:O4"/>
    <mergeCell ref="N2:O2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1"/>
  <sheetViews>
    <sheetView zoomScaleNormal="100" workbookViewId="0">
      <selection activeCell="D6" sqref="D6"/>
    </sheetView>
  </sheetViews>
  <sheetFormatPr defaultRowHeight="18" x14ac:dyDescent="0.45"/>
  <sheetData>
    <row r="1" spans="1:11" x14ac:dyDescent="0.45">
      <c r="A1" s="22" t="s">
        <v>1</v>
      </c>
      <c r="B1" s="22"/>
      <c r="C1" s="22"/>
      <c r="D1" s="22"/>
      <c r="E1" s="22"/>
      <c r="G1" s="22" t="s">
        <v>14</v>
      </c>
      <c r="H1" s="22"/>
      <c r="I1" s="22"/>
      <c r="J1" s="22"/>
      <c r="K1" s="22"/>
    </row>
    <row r="2" spans="1:11" x14ac:dyDescent="0.45">
      <c r="A2" s="15" t="s">
        <v>26</v>
      </c>
      <c r="B2" s="20">
        <f>AVERAGE(B6:B105)</f>
        <v>27.24</v>
      </c>
      <c r="C2" s="16"/>
      <c r="D2" s="17" t="s">
        <v>27</v>
      </c>
      <c r="E2" s="19">
        <f>_xlfn.STDEV.S(B6:B105)</f>
        <v>4.257186437500291</v>
      </c>
      <c r="G2" s="15" t="s">
        <v>26</v>
      </c>
      <c r="H2" s="20">
        <f>AVERAGE(H6:H105)</f>
        <v>35.47</v>
      </c>
      <c r="I2" s="16"/>
      <c r="J2" s="17" t="s">
        <v>27</v>
      </c>
      <c r="K2" s="19">
        <f>_xlfn.STDEV.S(H6:H105)</f>
        <v>3.8177019900521989</v>
      </c>
    </row>
    <row r="3" spans="1:11" s="12" customFormat="1" x14ac:dyDescent="0.45">
      <c r="A3" s="11"/>
      <c r="B3" s="11"/>
      <c r="C3" s="11"/>
      <c r="D3" s="11"/>
      <c r="E3" s="11"/>
      <c r="G3" s="11"/>
      <c r="H3" s="11"/>
      <c r="I3" s="11"/>
      <c r="J3" s="11"/>
      <c r="K3" s="11"/>
    </row>
    <row r="4" spans="1:11" x14ac:dyDescent="0.45">
      <c r="A4" s="23" t="s">
        <v>12</v>
      </c>
      <c r="B4" s="23"/>
      <c r="C4" s="12"/>
      <c r="D4" s="23" t="s">
        <v>13</v>
      </c>
      <c r="E4" s="23"/>
      <c r="G4" s="23" t="s">
        <v>12</v>
      </c>
      <c r="H4" s="23"/>
      <c r="I4" s="12"/>
      <c r="J4" s="23" t="s">
        <v>13</v>
      </c>
      <c r="K4" s="23"/>
    </row>
    <row r="5" spans="1:11" ht="54" x14ac:dyDescent="0.45">
      <c r="A5" s="7" t="s">
        <v>15</v>
      </c>
      <c r="B5" t="s">
        <v>8</v>
      </c>
      <c r="D5" s="10" t="s">
        <v>11</v>
      </c>
      <c r="E5" s="7" t="s">
        <v>10</v>
      </c>
      <c r="G5" s="7" t="s">
        <v>15</v>
      </c>
      <c r="H5" t="s">
        <v>0</v>
      </c>
      <c r="J5" s="10" t="s">
        <v>11</v>
      </c>
      <c r="K5" s="7" t="s">
        <v>10</v>
      </c>
    </row>
    <row r="6" spans="1:11" x14ac:dyDescent="0.45">
      <c r="A6">
        <v>1</v>
      </c>
      <c r="B6">
        <v>30</v>
      </c>
      <c r="D6">
        <v>15</v>
      </c>
      <c r="E6">
        <v>0</v>
      </c>
      <c r="G6">
        <v>1</v>
      </c>
      <c r="H6">
        <v>41</v>
      </c>
      <c r="J6">
        <v>15</v>
      </c>
      <c r="K6">
        <v>0</v>
      </c>
    </row>
    <row r="7" spans="1:11" x14ac:dyDescent="0.45">
      <c r="A7">
        <v>2</v>
      </c>
      <c r="B7">
        <v>33</v>
      </c>
      <c r="D7">
        <v>16</v>
      </c>
      <c r="E7">
        <v>0</v>
      </c>
      <c r="G7">
        <v>2</v>
      </c>
      <c r="H7">
        <v>37</v>
      </c>
      <c r="J7">
        <v>16</v>
      </c>
      <c r="K7">
        <v>0</v>
      </c>
    </row>
    <row r="8" spans="1:11" x14ac:dyDescent="0.45">
      <c r="A8">
        <v>3</v>
      </c>
      <c r="B8">
        <v>40</v>
      </c>
      <c r="D8">
        <v>17</v>
      </c>
      <c r="E8">
        <v>0</v>
      </c>
      <c r="G8">
        <v>3</v>
      </c>
      <c r="H8">
        <v>36</v>
      </c>
      <c r="J8">
        <v>17</v>
      </c>
      <c r="K8">
        <v>0</v>
      </c>
    </row>
    <row r="9" spans="1:11" x14ac:dyDescent="0.45">
      <c r="A9">
        <v>4</v>
      </c>
      <c r="B9">
        <v>25</v>
      </c>
      <c r="D9">
        <v>18</v>
      </c>
      <c r="E9">
        <v>0</v>
      </c>
      <c r="G9">
        <v>4</v>
      </c>
      <c r="H9">
        <v>31</v>
      </c>
      <c r="J9">
        <v>18</v>
      </c>
      <c r="K9">
        <v>0</v>
      </c>
    </row>
    <row r="10" spans="1:11" x14ac:dyDescent="0.45">
      <c r="A10">
        <v>5</v>
      </c>
      <c r="B10">
        <v>24</v>
      </c>
      <c r="D10">
        <v>19</v>
      </c>
      <c r="E10">
        <v>1</v>
      </c>
      <c r="G10">
        <v>5</v>
      </c>
      <c r="H10">
        <v>37</v>
      </c>
      <c r="J10">
        <v>19</v>
      </c>
      <c r="K10">
        <v>0</v>
      </c>
    </row>
    <row r="11" spans="1:11" x14ac:dyDescent="0.45">
      <c r="A11">
        <v>6</v>
      </c>
      <c r="B11">
        <v>25</v>
      </c>
      <c r="D11" s="6">
        <v>20</v>
      </c>
      <c r="E11" s="4">
        <f>COUNTIF('Static friction angle'!$B$6:$B$105,D11)</f>
        <v>3</v>
      </c>
      <c r="G11">
        <v>6</v>
      </c>
      <c r="H11">
        <v>34</v>
      </c>
      <c r="J11" s="6">
        <v>20</v>
      </c>
      <c r="K11" s="4">
        <v>0</v>
      </c>
    </row>
    <row r="12" spans="1:11" x14ac:dyDescent="0.45">
      <c r="A12">
        <v>7</v>
      </c>
      <c r="B12">
        <v>22</v>
      </c>
      <c r="D12" s="6">
        <v>21</v>
      </c>
      <c r="E12" s="4">
        <f>COUNTIF('Static friction angle'!$B$6:$B$105,D12)</f>
        <v>4</v>
      </c>
      <c r="G12">
        <v>7</v>
      </c>
      <c r="H12">
        <v>39</v>
      </c>
      <c r="J12" s="6">
        <v>21</v>
      </c>
      <c r="K12" s="4">
        <v>0</v>
      </c>
    </row>
    <row r="13" spans="1:11" x14ac:dyDescent="0.45">
      <c r="A13">
        <v>8</v>
      </c>
      <c r="B13">
        <v>29</v>
      </c>
      <c r="D13" s="6">
        <v>22</v>
      </c>
      <c r="E13" s="4">
        <f>COUNTIF('Static friction angle'!$B$6:$B$105,D13)</f>
        <v>4</v>
      </c>
      <c r="G13">
        <v>8</v>
      </c>
      <c r="H13">
        <v>30</v>
      </c>
      <c r="J13" s="6">
        <v>22</v>
      </c>
      <c r="K13" s="4">
        <v>0</v>
      </c>
    </row>
    <row r="14" spans="1:11" x14ac:dyDescent="0.45">
      <c r="A14">
        <v>9</v>
      </c>
      <c r="B14">
        <v>22</v>
      </c>
      <c r="D14" s="6">
        <v>23</v>
      </c>
      <c r="E14" s="4">
        <f>COUNTIF('Static friction angle'!$B$6:$B$105,D14)</f>
        <v>7</v>
      </c>
      <c r="G14">
        <v>9</v>
      </c>
      <c r="H14">
        <v>35</v>
      </c>
      <c r="J14" s="6">
        <v>23</v>
      </c>
      <c r="K14" s="4">
        <v>0</v>
      </c>
    </row>
    <row r="15" spans="1:11" x14ac:dyDescent="0.45">
      <c r="A15">
        <v>10</v>
      </c>
      <c r="B15">
        <v>25</v>
      </c>
      <c r="D15" s="6">
        <v>24</v>
      </c>
      <c r="E15" s="4">
        <f>COUNTIF('Static friction angle'!$B$6:$B$105,D15)</f>
        <v>10</v>
      </c>
      <c r="G15">
        <v>10</v>
      </c>
      <c r="H15">
        <v>39</v>
      </c>
      <c r="J15" s="6">
        <v>24</v>
      </c>
      <c r="K15" s="6">
        <v>0</v>
      </c>
    </row>
    <row r="16" spans="1:11" x14ac:dyDescent="0.45">
      <c r="A16">
        <v>11</v>
      </c>
      <c r="B16">
        <v>31</v>
      </c>
      <c r="D16" s="6">
        <v>25</v>
      </c>
      <c r="E16" s="4">
        <f>COUNTIF('Static friction angle'!$B$6:$B$105,D16)</f>
        <v>11</v>
      </c>
      <c r="G16">
        <v>11</v>
      </c>
      <c r="H16">
        <v>36</v>
      </c>
      <c r="J16" s="6">
        <v>25</v>
      </c>
      <c r="K16" s="4">
        <f>COUNTIF('Static friction angle'!$H$6:$H$105,J16)</f>
        <v>0</v>
      </c>
    </row>
    <row r="17" spans="1:11" x14ac:dyDescent="0.45">
      <c r="A17">
        <v>12</v>
      </c>
      <c r="B17">
        <v>40</v>
      </c>
      <c r="D17" s="6">
        <v>26</v>
      </c>
      <c r="E17" s="4">
        <f>COUNTIF('Static friction angle'!$B$6:$B$105,D17)</f>
        <v>7</v>
      </c>
      <c r="G17">
        <v>12</v>
      </c>
      <c r="H17">
        <v>35</v>
      </c>
      <c r="J17" s="6">
        <v>26</v>
      </c>
      <c r="K17" s="4">
        <f>COUNTIF('Static friction angle'!$H$6:$H$105,J17)</f>
        <v>0</v>
      </c>
    </row>
    <row r="18" spans="1:11" x14ac:dyDescent="0.45">
      <c r="A18">
        <v>13</v>
      </c>
      <c r="B18">
        <v>23</v>
      </c>
      <c r="D18" s="6">
        <v>27</v>
      </c>
      <c r="E18" s="4">
        <f>COUNTIF('Static friction angle'!$B$6:$B$105,D18)</f>
        <v>6</v>
      </c>
      <c r="G18">
        <v>13</v>
      </c>
      <c r="H18">
        <v>35</v>
      </c>
      <c r="J18" s="6">
        <v>27</v>
      </c>
      <c r="K18" s="4">
        <f>COUNTIF('Static friction angle'!$H$6:$H$105,J18)</f>
        <v>0</v>
      </c>
    </row>
    <row r="19" spans="1:11" x14ac:dyDescent="0.45">
      <c r="A19">
        <v>14</v>
      </c>
      <c r="B19">
        <v>27</v>
      </c>
      <c r="D19" s="6">
        <v>28</v>
      </c>
      <c r="E19" s="4">
        <f>COUNTIF('Static friction angle'!$B$6:$B$105,D19)</f>
        <v>6</v>
      </c>
      <c r="G19">
        <v>14</v>
      </c>
      <c r="H19">
        <v>33</v>
      </c>
      <c r="J19" s="6">
        <v>28</v>
      </c>
      <c r="K19" s="4">
        <f>COUNTIF('Static friction angle'!$H$6:$H$105,J19)</f>
        <v>2</v>
      </c>
    </row>
    <row r="20" spans="1:11" x14ac:dyDescent="0.45">
      <c r="A20">
        <v>15</v>
      </c>
      <c r="B20">
        <v>24</v>
      </c>
      <c r="D20" s="6">
        <v>29</v>
      </c>
      <c r="E20" s="4">
        <f>COUNTIF('Static friction angle'!$B$6:$B$105,D20)</f>
        <v>12</v>
      </c>
      <c r="G20">
        <v>15</v>
      </c>
      <c r="H20">
        <v>33</v>
      </c>
      <c r="J20" s="6">
        <v>29</v>
      </c>
      <c r="K20" s="4">
        <f>COUNTIF('Static friction angle'!$H$6:$H$105,J20)</f>
        <v>0</v>
      </c>
    </row>
    <row r="21" spans="1:11" x14ac:dyDescent="0.45">
      <c r="A21">
        <v>16</v>
      </c>
      <c r="B21">
        <v>27</v>
      </c>
      <c r="D21" s="6">
        <v>30</v>
      </c>
      <c r="E21" s="4">
        <f>COUNTIF('Static friction angle'!$B$6:$B$105,D21)</f>
        <v>10</v>
      </c>
      <c r="G21">
        <v>16</v>
      </c>
      <c r="H21">
        <v>30</v>
      </c>
      <c r="J21" s="6">
        <v>30</v>
      </c>
      <c r="K21" s="4">
        <f>COUNTIF('Static friction angle'!$H$6:$H$105,J21)</f>
        <v>10</v>
      </c>
    </row>
    <row r="22" spans="1:11" x14ac:dyDescent="0.45">
      <c r="A22">
        <v>17</v>
      </c>
      <c r="B22">
        <v>23</v>
      </c>
      <c r="D22" s="6">
        <v>31</v>
      </c>
      <c r="E22" s="4">
        <f>COUNTIF('Static friction angle'!$B$6:$B$105,D22)</f>
        <v>5</v>
      </c>
      <c r="G22">
        <v>17</v>
      </c>
      <c r="H22">
        <v>31</v>
      </c>
      <c r="J22" s="6">
        <v>31</v>
      </c>
      <c r="K22" s="4">
        <f>COUNTIF('Static friction angle'!$H$6:$H$105,J22)</f>
        <v>7</v>
      </c>
    </row>
    <row r="23" spans="1:11" x14ac:dyDescent="0.45">
      <c r="A23">
        <v>18</v>
      </c>
      <c r="B23">
        <v>26</v>
      </c>
      <c r="D23" s="6">
        <v>32</v>
      </c>
      <c r="E23" s="4">
        <f>COUNTIF('Static friction angle'!$B$6:$B$105,D23)</f>
        <v>3</v>
      </c>
      <c r="G23">
        <v>18</v>
      </c>
      <c r="H23">
        <v>31</v>
      </c>
      <c r="J23" s="6">
        <v>32</v>
      </c>
      <c r="K23" s="4">
        <f>COUNTIF('Static friction angle'!$H$6:$H$105,J23)</f>
        <v>5</v>
      </c>
    </row>
    <row r="24" spans="1:11" x14ac:dyDescent="0.45">
      <c r="A24">
        <v>19</v>
      </c>
      <c r="B24">
        <v>31</v>
      </c>
      <c r="D24" s="6">
        <v>33</v>
      </c>
      <c r="E24" s="4">
        <f>COUNTIF('Static friction angle'!$B$6:$B$105,D24)</f>
        <v>5</v>
      </c>
      <c r="G24">
        <v>19</v>
      </c>
      <c r="H24">
        <v>35</v>
      </c>
      <c r="J24" s="6">
        <v>33</v>
      </c>
      <c r="K24" s="4">
        <f>COUNTIF('Static friction angle'!$H$6:$H$105,J24)</f>
        <v>7</v>
      </c>
    </row>
    <row r="25" spans="1:11" x14ac:dyDescent="0.45">
      <c r="A25">
        <v>20</v>
      </c>
      <c r="B25">
        <v>27</v>
      </c>
      <c r="D25" s="6">
        <v>34</v>
      </c>
      <c r="E25" s="4">
        <f>COUNTIF('Static friction angle'!$B$6:$B$105,D25)</f>
        <v>1</v>
      </c>
      <c r="G25">
        <v>20</v>
      </c>
      <c r="H25">
        <v>32</v>
      </c>
      <c r="J25" s="6">
        <v>34</v>
      </c>
      <c r="K25" s="4">
        <f>COUNTIF('Static friction angle'!$H$6:$H$105,J25)</f>
        <v>9</v>
      </c>
    </row>
    <row r="26" spans="1:11" x14ac:dyDescent="0.45">
      <c r="A26">
        <v>21</v>
      </c>
      <c r="B26">
        <v>24</v>
      </c>
      <c r="D26" s="6">
        <v>35</v>
      </c>
      <c r="E26" s="4">
        <f>COUNTIF('Static friction angle'!$B$6:$B$105,D26)</f>
        <v>1</v>
      </c>
      <c r="G26">
        <v>21</v>
      </c>
      <c r="H26">
        <v>34</v>
      </c>
      <c r="J26" s="6">
        <v>35</v>
      </c>
      <c r="K26" s="4">
        <f>COUNTIF('Static friction angle'!$H$6:$H$105,J26)</f>
        <v>13</v>
      </c>
    </row>
    <row r="27" spans="1:11" x14ac:dyDescent="0.45">
      <c r="A27">
        <v>22</v>
      </c>
      <c r="B27">
        <v>28</v>
      </c>
      <c r="D27" s="6">
        <v>36</v>
      </c>
      <c r="E27" s="4">
        <f>COUNTIF('Static friction angle'!$B$6:$B$105,D27)</f>
        <v>2</v>
      </c>
      <c r="G27">
        <v>22</v>
      </c>
      <c r="H27">
        <v>28</v>
      </c>
      <c r="J27" s="6">
        <v>36</v>
      </c>
      <c r="K27" s="4">
        <f>COUNTIF('Static friction angle'!$H$6:$H$105,J27)</f>
        <v>10</v>
      </c>
    </row>
    <row r="28" spans="1:11" x14ac:dyDescent="0.45">
      <c r="A28">
        <v>23</v>
      </c>
      <c r="B28">
        <v>29</v>
      </c>
      <c r="D28" s="6">
        <v>37</v>
      </c>
      <c r="E28" s="4">
        <f>COUNTIF('Static friction angle'!$B$6:$B$105,D28)</f>
        <v>0</v>
      </c>
      <c r="G28">
        <v>23</v>
      </c>
      <c r="H28">
        <v>31</v>
      </c>
      <c r="J28" s="6">
        <v>37</v>
      </c>
      <c r="K28" s="4">
        <f>COUNTIF('Static friction angle'!$H$6:$H$105,J28)</f>
        <v>9</v>
      </c>
    </row>
    <row r="29" spans="1:11" x14ac:dyDescent="0.45">
      <c r="A29">
        <v>24</v>
      </c>
      <c r="B29">
        <v>29</v>
      </c>
      <c r="D29" s="6">
        <v>38</v>
      </c>
      <c r="E29" s="4">
        <f>COUNTIF('Static friction angle'!$B$6:$B$105,D29)</f>
        <v>0</v>
      </c>
      <c r="G29">
        <v>24</v>
      </c>
      <c r="H29">
        <v>30</v>
      </c>
      <c r="J29" s="6">
        <v>38</v>
      </c>
      <c r="K29" s="4">
        <f>COUNTIF('Static friction angle'!$H$6:$H$105,J29)</f>
        <v>4</v>
      </c>
    </row>
    <row r="30" spans="1:11" x14ac:dyDescent="0.45">
      <c r="A30">
        <v>25</v>
      </c>
      <c r="B30">
        <v>24</v>
      </c>
      <c r="D30" s="6">
        <v>39</v>
      </c>
      <c r="E30" s="4">
        <f>COUNTIF('Static friction angle'!$B$6:$B$105,D30)</f>
        <v>0</v>
      </c>
      <c r="G30">
        <v>25</v>
      </c>
      <c r="H30">
        <v>37</v>
      </c>
      <c r="J30" s="6">
        <v>39</v>
      </c>
      <c r="K30" s="4">
        <f>COUNTIF('Static friction angle'!$H$6:$H$105,J30)</f>
        <v>7</v>
      </c>
    </row>
    <row r="31" spans="1:11" x14ac:dyDescent="0.45">
      <c r="A31">
        <v>26</v>
      </c>
      <c r="B31">
        <v>21</v>
      </c>
      <c r="D31" s="6">
        <v>40</v>
      </c>
      <c r="E31" s="4">
        <f>COUNTIF('Static friction angle'!$B$6:$B$105,D31)</f>
        <v>2</v>
      </c>
      <c r="G31">
        <v>26</v>
      </c>
      <c r="H31">
        <v>39</v>
      </c>
      <c r="J31" s="6">
        <v>40</v>
      </c>
      <c r="K31" s="4">
        <f>COUNTIF('Static friction angle'!$H$6:$H$105,J31)</f>
        <v>6</v>
      </c>
    </row>
    <row r="32" spans="1:11" x14ac:dyDescent="0.45">
      <c r="A32">
        <v>27</v>
      </c>
      <c r="B32">
        <v>23</v>
      </c>
      <c r="D32" s="6">
        <v>41</v>
      </c>
      <c r="E32" s="6">
        <v>0</v>
      </c>
      <c r="G32">
        <v>27</v>
      </c>
      <c r="H32">
        <v>38</v>
      </c>
      <c r="J32" s="6">
        <v>41</v>
      </c>
      <c r="K32" s="4">
        <f>COUNTIF('Static friction angle'!$H$6:$H$105,J32)</f>
        <v>3</v>
      </c>
    </row>
    <row r="33" spans="1:11" x14ac:dyDescent="0.45">
      <c r="A33">
        <v>28</v>
      </c>
      <c r="B33">
        <v>25</v>
      </c>
      <c r="D33" s="6">
        <v>42</v>
      </c>
      <c r="E33" s="6">
        <v>0</v>
      </c>
      <c r="G33">
        <v>28</v>
      </c>
      <c r="H33">
        <v>35</v>
      </c>
      <c r="J33" s="6">
        <v>42</v>
      </c>
      <c r="K33" s="4">
        <f>COUNTIF('Static friction angle'!$H$6:$H$105,J33)</f>
        <v>5</v>
      </c>
    </row>
    <row r="34" spans="1:11" x14ac:dyDescent="0.45">
      <c r="A34">
        <v>29</v>
      </c>
      <c r="B34">
        <v>35</v>
      </c>
      <c r="D34" s="6">
        <v>43</v>
      </c>
      <c r="E34" s="6">
        <v>0</v>
      </c>
      <c r="G34">
        <v>29</v>
      </c>
      <c r="H34">
        <v>30</v>
      </c>
      <c r="J34" s="6">
        <v>43</v>
      </c>
      <c r="K34" s="4">
        <f>COUNTIF('Static friction angle'!$H$6:$H$105,J34)</f>
        <v>1</v>
      </c>
    </row>
    <row r="35" spans="1:11" x14ac:dyDescent="0.45">
      <c r="A35">
        <v>30</v>
      </c>
      <c r="B35">
        <v>27</v>
      </c>
      <c r="D35" s="6">
        <v>44</v>
      </c>
      <c r="E35" s="6">
        <v>0</v>
      </c>
      <c r="G35">
        <v>30</v>
      </c>
      <c r="H35">
        <v>42</v>
      </c>
      <c r="J35" s="6">
        <v>44</v>
      </c>
      <c r="K35" s="4">
        <f>COUNTIF('Static friction angle'!$H$6:$H$105,J35)</f>
        <v>2</v>
      </c>
    </row>
    <row r="36" spans="1:11" x14ac:dyDescent="0.45">
      <c r="A36">
        <v>31</v>
      </c>
      <c r="B36">
        <v>24</v>
      </c>
      <c r="D36" s="6">
        <v>45</v>
      </c>
      <c r="E36" s="6">
        <v>0</v>
      </c>
      <c r="G36">
        <v>31</v>
      </c>
      <c r="H36">
        <v>33</v>
      </c>
      <c r="J36" s="6">
        <v>45</v>
      </c>
      <c r="K36" s="4">
        <f>COUNTIF('Static friction angle'!$H$6:$H$105,J36)</f>
        <v>0</v>
      </c>
    </row>
    <row r="37" spans="1:11" x14ac:dyDescent="0.45">
      <c r="A37">
        <v>32</v>
      </c>
      <c r="B37">
        <v>30</v>
      </c>
      <c r="G37">
        <v>32</v>
      </c>
      <c r="H37">
        <v>34</v>
      </c>
    </row>
    <row r="38" spans="1:11" x14ac:dyDescent="0.45">
      <c r="A38">
        <v>33</v>
      </c>
      <c r="B38">
        <v>30</v>
      </c>
      <c r="G38">
        <v>33</v>
      </c>
      <c r="H38">
        <v>36</v>
      </c>
    </row>
    <row r="39" spans="1:11" x14ac:dyDescent="0.45">
      <c r="A39">
        <v>34</v>
      </c>
      <c r="B39">
        <v>26</v>
      </c>
      <c r="G39">
        <v>34</v>
      </c>
      <c r="H39">
        <v>31</v>
      </c>
    </row>
    <row r="40" spans="1:11" x14ac:dyDescent="0.45">
      <c r="A40">
        <v>35</v>
      </c>
      <c r="B40">
        <v>36</v>
      </c>
      <c r="G40">
        <v>35</v>
      </c>
      <c r="H40">
        <v>34</v>
      </c>
    </row>
    <row r="41" spans="1:11" x14ac:dyDescent="0.45">
      <c r="A41">
        <v>36</v>
      </c>
      <c r="B41">
        <v>30</v>
      </c>
      <c r="G41">
        <v>36</v>
      </c>
      <c r="H41">
        <v>30</v>
      </c>
    </row>
    <row r="42" spans="1:11" x14ac:dyDescent="0.45">
      <c r="A42">
        <v>37</v>
      </c>
      <c r="B42">
        <v>28</v>
      </c>
      <c r="G42">
        <v>37</v>
      </c>
      <c r="H42">
        <v>30</v>
      </c>
    </row>
    <row r="43" spans="1:11" x14ac:dyDescent="0.45">
      <c r="A43">
        <v>38</v>
      </c>
      <c r="B43">
        <v>26</v>
      </c>
      <c r="G43">
        <v>38</v>
      </c>
      <c r="H43">
        <v>34</v>
      </c>
    </row>
    <row r="44" spans="1:11" x14ac:dyDescent="0.45">
      <c r="A44">
        <v>39</v>
      </c>
      <c r="B44">
        <v>26</v>
      </c>
      <c r="G44">
        <v>39</v>
      </c>
      <c r="H44">
        <v>35</v>
      </c>
    </row>
    <row r="45" spans="1:11" x14ac:dyDescent="0.45">
      <c r="A45">
        <v>40</v>
      </c>
      <c r="B45">
        <v>30</v>
      </c>
      <c r="G45">
        <v>40</v>
      </c>
      <c r="H45">
        <v>35</v>
      </c>
    </row>
    <row r="46" spans="1:11" x14ac:dyDescent="0.45">
      <c r="A46">
        <v>41</v>
      </c>
      <c r="B46">
        <v>20</v>
      </c>
      <c r="G46">
        <v>41</v>
      </c>
      <c r="H46">
        <v>39</v>
      </c>
    </row>
    <row r="47" spans="1:11" x14ac:dyDescent="0.45">
      <c r="A47">
        <v>42</v>
      </c>
      <c r="B47">
        <v>25</v>
      </c>
      <c r="G47">
        <v>42</v>
      </c>
      <c r="H47">
        <v>32</v>
      </c>
    </row>
    <row r="48" spans="1:11" x14ac:dyDescent="0.45">
      <c r="A48">
        <v>43</v>
      </c>
      <c r="B48">
        <v>24</v>
      </c>
      <c r="G48">
        <v>43</v>
      </c>
      <c r="H48">
        <v>39</v>
      </c>
    </row>
    <row r="49" spans="1:8" x14ac:dyDescent="0.45">
      <c r="A49">
        <v>44</v>
      </c>
      <c r="B49">
        <v>28</v>
      </c>
      <c r="G49">
        <v>44</v>
      </c>
      <c r="H49">
        <v>35</v>
      </c>
    </row>
    <row r="50" spans="1:8" x14ac:dyDescent="0.45">
      <c r="A50">
        <v>45</v>
      </c>
      <c r="B50">
        <v>25</v>
      </c>
      <c r="G50">
        <v>45</v>
      </c>
      <c r="H50">
        <v>35</v>
      </c>
    </row>
    <row r="51" spans="1:8" x14ac:dyDescent="0.45">
      <c r="A51">
        <v>46</v>
      </c>
      <c r="B51">
        <v>21</v>
      </c>
      <c r="G51">
        <v>46</v>
      </c>
      <c r="H51">
        <v>33</v>
      </c>
    </row>
    <row r="52" spans="1:8" x14ac:dyDescent="0.45">
      <c r="A52">
        <v>47</v>
      </c>
      <c r="B52">
        <v>32</v>
      </c>
      <c r="G52">
        <v>47</v>
      </c>
      <c r="H52">
        <v>37</v>
      </c>
    </row>
    <row r="53" spans="1:8" x14ac:dyDescent="0.45">
      <c r="A53">
        <v>48</v>
      </c>
      <c r="B53">
        <v>25</v>
      </c>
      <c r="G53">
        <v>48</v>
      </c>
      <c r="H53">
        <v>36</v>
      </c>
    </row>
    <row r="54" spans="1:8" x14ac:dyDescent="0.45">
      <c r="A54">
        <v>49</v>
      </c>
      <c r="B54">
        <v>20</v>
      </c>
      <c r="G54">
        <v>49</v>
      </c>
      <c r="H54">
        <v>34</v>
      </c>
    </row>
    <row r="55" spans="1:8" x14ac:dyDescent="0.45">
      <c r="A55">
        <v>50</v>
      </c>
      <c r="B55">
        <v>26</v>
      </c>
      <c r="G55">
        <v>50</v>
      </c>
      <c r="H55">
        <v>30</v>
      </c>
    </row>
    <row r="56" spans="1:8" x14ac:dyDescent="0.45">
      <c r="A56">
        <v>51</v>
      </c>
      <c r="B56">
        <v>30</v>
      </c>
      <c r="G56">
        <v>51</v>
      </c>
      <c r="H56">
        <v>39</v>
      </c>
    </row>
    <row r="57" spans="1:8" x14ac:dyDescent="0.45">
      <c r="A57">
        <v>52</v>
      </c>
      <c r="B57">
        <v>28</v>
      </c>
      <c r="G57">
        <v>52</v>
      </c>
      <c r="H57">
        <v>35</v>
      </c>
    </row>
    <row r="58" spans="1:8" x14ac:dyDescent="0.45">
      <c r="A58">
        <v>53</v>
      </c>
      <c r="B58">
        <v>31</v>
      </c>
      <c r="G58">
        <v>53</v>
      </c>
      <c r="H58">
        <v>30</v>
      </c>
    </row>
    <row r="59" spans="1:8" x14ac:dyDescent="0.45">
      <c r="A59">
        <v>54</v>
      </c>
      <c r="B59">
        <v>21</v>
      </c>
      <c r="G59">
        <v>54</v>
      </c>
      <c r="H59">
        <v>42</v>
      </c>
    </row>
    <row r="60" spans="1:8" x14ac:dyDescent="0.45">
      <c r="A60">
        <v>55</v>
      </c>
      <c r="B60">
        <v>24</v>
      </c>
      <c r="G60">
        <v>55</v>
      </c>
      <c r="H60">
        <v>35</v>
      </c>
    </row>
    <row r="61" spans="1:8" x14ac:dyDescent="0.45">
      <c r="A61">
        <v>56</v>
      </c>
      <c r="B61">
        <v>24</v>
      </c>
      <c r="G61">
        <v>56</v>
      </c>
      <c r="H61">
        <v>40</v>
      </c>
    </row>
    <row r="62" spans="1:8" x14ac:dyDescent="0.45">
      <c r="A62">
        <v>57</v>
      </c>
      <c r="B62">
        <v>30</v>
      </c>
      <c r="G62">
        <v>57</v>
      </c>
      <c r="H62">
        <v>42</v>
      </c>
    </row>
    <row r="63" spans="1:8" x14ac:dyDescent="0.45">
      <c r="A63">
        <v>58</v>
      </c>
      <c r="B63">
        <v>22</v>
      </c>
      <c r="G63">
        <v>58</v>
      </c>
      <c r="H63">
        <v>32</v>
      </c>
    </row>
    <row r="64" spans="1:8" x14ac:dyDescent="0.45">
      <c r="A64">
        <v>59</v>
      </c>
      <c r="B64">
        <v>31</v>
      </c>
      <c r="G64">
        <v>59</v>
      </c>
      <c r="H64">
        <v>33</v>
      </c>
    </row>
    <row r="65" spans="1:8" x14ac:dyDescent="0.45">
      <c r="A65">
        <v>60</v>
      </c>
      <c r="B65">
        <v>25</v>
      </c>
      <c r="G65">
        <v>60</v>
      </c>
      <c r="H65">
        <v>37</v>
      </c>
    </row>
    <row r="66" spans="1:8" x14ac:dyDescent="0.45">
      <c r="A66">
        <v>61</v>
      </c>
      <c r="B66">
        <v>19</v>
      </c>
      <c r="G66">
        <v>61</v>
      </c>
      <c r="H66">
        <v>36</v>
      </c>
    </row>
    <row r="67" spans="1:8" x14ac:dyDescent="0.45">
      <c r="A67">
        <v>62</v>
      </c>
      <c r="B67">
        <v>27</v>
      </c>
      <c r="G67">
        <v>62</v>
      </c>
      <c r="H67">
        <v>38</v>
      </c>
    </row>
    <row r="68" spans="1:8" x14ac:dyDescent="0.45">
      <c r="A68">
        <v>63</v>
      </c>
      <c r="B68">
        <v>29</v>
      </c>
      <c r="G68">
        <v>63</v>
      </c>
      <c r="H68">
        <v>36</v>
      </c>
    </row>
    <row r="69" spans="1:8" x14ac:dyDescent="0.45">
      <c r="A69">
        <v>64</v>
      </c>
      <c r="B69">
        <v>29</v>
      </c>
      <c r="G69">
        <v>64</v>
      </c>
      <c r="H69">
        <v>37</v>
      </c>
    </row>
    <row r="70" spans="1:8" x14ac:dyDescent="0.45">
      <c r="A70">
        <v>65</v>
      </c>
      <c r="B70">
        <v>34</v>
      </c>
      <c r="G70">
        <v>65</v>
      </c>
      <c r="H70">
        <v>35</v>
      </c>
    </row>
    <row r="71" spans="1:8" x14ac:dyDescent="0.45">
      <c r="A71">
        <v>66</v>
      </c>
      <c r="B71">
        <v>29</v>
      </c>
      <c r="G71">
        <v>66</v>
      </c>
      <c r="H71">
        <v>32</v>
      </c>
    </row>
    <row r="72" spans="1:8" x14ac:dyDescent="0.45">
      <c r="A72">
        <v>67</v>
      </c>
      <c r="B72">
        <v>29</v>
      </c>
      <c r="G72">
        <v>67</v>
      </c>
      <c r="H72">
        <v>42</v>
      </c>
    </row>
    <row r="73" spans="1:8" x14ac:dyDescent="0.45">
      <c r="A73">
        <v>68</v>
      </c>
      <c r="B73">
        <v>36</v>
      </c>
      <c r="G73">
        <v>68</v>
      </c>
      <c r="H73">
        <v>36</v>
      </c>
    </row>
    <row r="74" spans="1:8" x14ac:dyDescent="0.45">
      <c r="A74">
        <v>69</v>
      </c>
      <c r="B74">
        <v>29</v>
      </c>
      <c r="G74">
        <v>69</v>
      </c>
      <c r="H74">
        <v>36</v>
      </c>
    </row>
    <row r="75" spans="1:8" x14ac:dyDescent="0.45">
      <c r="A75">
        <v>70</v>
      </c>
      <c r="B75">
        <v>29</v>
      </c>
      <c r="G75">
        <v>70</v>
      </c>
      <c r="H75">
        <v>37</v>
      </c>
    </row>
    <row r="76" spans="1:8" x14ac:dyDescent="0.45">
      <c r="A76">
        <v>71</v>
      </c>
      <c r="B76">
        <v>29</v>
      </c>
      <c r="G76">
        <v>71</v>
      </c>
      <c r="H76">
        <v>37</v>
      </c>
    </row>
    <row r="77" spans="1:8" x14ac:dyDescent="0.45">
      <c r="A77">
        <v>72</v>
      </c>
      <c r="B77">
        <v>32</v>
      </c>
      <c r="G77">
        <v>72</v>
      </c>
      <c r="H77">
        <v>37</v>
      </c>
    </row>
    <row r="78" spans="1:8" x14ac:dyDescent="0.45">
      <c r="A78">
        <v>73</v>
      </c>
      <c r="B78">
        <v>30</v>
      </c>
      <c r="G78">
        <v>73</v>
      </c>
      <c r="H78">
        <v>41</v>
      </c>
    </row>
    <row r="79" spans="1:8" x14ac:dyDescent="0.45">
      <c r="A79">
        <v>74</v>
      </c>
      <c r="B79">
        <v>29</v>
      </c>
      <c r="G79">
        <v>74</v>
      </c>
      <c r="H79">
        <v>36</v>
      </c>
    </row>
    <row r="80" spans="1:8" x14ac:dyDescent="0.45">
      <c r="A80">
        <v>75</v>
      </c>
      <c r="B80">
        <v>31</v>
      </c>
      <c r="G80">
        <v>75</v>
      </c>
      <c r="H80">
        <v>38</v>
      </c>
    </row>
    <row r="81" spans="1:8" x14ac:dyDescent="0.45">
      <c r="A81">
        <v>76</v>
      </c>
      <c r="B81">
        <v>33</v>
      </c>
      <c r="G81">
        <v>76</v>
      </c>
      <c r="H81">
        <v>34</v>
      </c>
    </row>
    <row r="82" spans="1:8" x14ac:dyDescent="0.45">
      <c r="A82">
        <v>77</v>
      </c>
      <c r="B82">
        <v>28</v>
      </c>
      <c r="G82">
        <v>77</v>
      </c>
      <c r="H82">
        <v>33</v>
      </c>
    </row>
    <row r="83" spans="1:8" x14ac:dyDescent="0.45">
      <c r="A83">
        <v>78</v>
      </c>
      <c r="B83">
        <v>24</v>
      </c>
      <c r="G83">
        <v>78</v>
      </c>
      <c r="H83">
        <v>36</v>
      </c>
    </row>
    <row r="84" spans="1:8" x14ac:dyDescent="0.45">
      <c r="A84">
        <v>79</v>
      </c>
      <c r="B84">
        <v>30</v>
      </c>
      <c r="G84">
        <v>79</v>
      </c>
      <c r="H84">
        <v>28</v>
      </c>
    </row>
    <row r="85" spans="1:8" x14ac:dyDescent="0.45">
      <c r="A85">
        <v>80</v>
      </c>
      <c r="B85">
        <v>26</v>
      </c>
      <c r="G85">
        <v>80</v>
      </c>
      <c r="H85">
        <v>35</v>
      </c>
    </row>
    <row r="86" spans="1:8" x14ac:dyDescent="0.45">
      <c r="A86">
        <v>81</v>
      </c>
      <c r="B86">
        <v>32</v>
      </c>
      <c r="G86">
        <v>81</v>
      </c>
      <c r="H86">
        <v>42</v>
      </c>
    </row>
    <row r="87" spans="1:8" x14ac:dyDescent="0.45">
      <c r="A87">
        <v>82</v>
      </c>
      <c r="B87">
        <v>33</v>
      </c>
      <c r="G87">
        <v>82</v>
      </c>
      <c r="H87">
        <v>32</v>
      </c>
    </row>
    <row r="88" spans="1:8" x14ac:dyDescent="0.45">
      <c r="A88">
        <v>83</v>
      </c>
      <c r="B88">
        <v>33</v>
      </c>
      <c r="G88">
        <v>83</v>
      </c>
      <c r="H88">
        <v>40</v>
      </c>
    </row>
    <row r="89" spans="1:8" x14ac:dyDescent="0.45">
      <c r="A89">
        <v>84</v>
      </c>
      <c r="B89">
        <v>24</v>
      </c>
      <c r="G89">
        <v>84</v>
      </c>
      <c r="H89">
        <v>31</v>
      </c>
    </row>
    <row r="90" spans="1:8" x14ac:dyDescent="0.45">
      <c r="A90">
        <v>85</v>
      </c>
      <c r="B90">
        <v>20</v>
      </c>
      <c r="G90">
        <v>85</v>
      </c>
      <c r="H90">
        <v>34</v>
      </c>
    </row>
    <row r="91" spans="1:8" x14ac:dyDescent="0.45">
      <c r="A91">
        <v>86</v>
      </c>
      <c r="B91">
        <v>33</v>
      </c>
      <c r="G91">
        <v>86</v>
      </c>
      <c r="H91">
        <v>40</v>
      </c>
    </row>
    <row r="92" spans="1:8" x14ac:dyDescent="0.45">
      <c r="A92">
        <v>87</v>
      </c>
      <c r="B92">
        <v>23</v>
      </c>
      <c r="G92">
        <v>87</v>
      </c>
      <c r="H92">
        <v>41</v>
      </c>
    </row>
    <row r="93" spans="1:8" x14ac:dyDescent="0.45">
      <c r="A93">
        <v>88</v>
      </c>
      <c r="B93">
        <v>26</v>
      </c>
      <c r="G93">
        <v>88</v>
      </c>
      <c r="H93">
        <v>44</v>
      </c>
    </row>
    <row r="94" spans="1:8" x14ac:dyDescent="0.45">
      <c r="A94">
        <v>89</v>
      </c>
      <c r="B94">
        <v>23</v>
      </c>
      <c r="G94">
        <v>89</v>
      </c>
      <c r="H94">
        <v>30</v>
      </c>
    </row>
    <row r="95" spans="1:8" x14ac:dyDescent="0.45">
      <c r="A95">
        <v>90</v>
      </c>
      <c r="B95">
        <v>21</v>
      </c>
      <c r="G95">
        <v>90</v>
      </c>
      <c r="H95">
        <v>30</v>
      </c>
    </row>
    <row r="96" spans="1:8" x14ac:dyDescent="0.45">
      <c r="A96">
        <v>91</v>
      </c>
      <c r="B96">
        <v>25</v>
      </c>
      <c r="G96">
        <v>91</v>
      </c>
      <c r="H96">
        <v>40</v>
      </c>
    </row>
    <row r="97" spans="1:8" x14ac:dyDescent="0.45">
      <c r="A97">
        <v>92</v>
      </c>
      <c r="B97">
        <v>28</v>
      </c>
      <c r="G97">
        <v>92</v>
      </c>
      <c r="H97">
        <v>34</v>
      </c>
    </row>
    <row r="98" spans="1:8" x14ac:dyDescent="0.45">
      <c r="A98">
        <v>93</v>
      </c>
      <c r="B98">
        <v>25</v>
      </c>
      <c r="G98">
        <v>93</v>
      </c>
      <c r="H98">
        <v>40</v>
      </c>
    </row>
    <row r="99" spans="1:8" x14ac:dyDescent="0.45">
      <c r="A99">
        <v>94</v>
      </c>
      <c r="B99">
        <v>23</v>
      </c>
      <c r="G99">
        <v>94</v>
      </c>
      <c r="H99">
        <v>43</v>
      </c>
    </row>
    <row r="100" spans="1:8" x14ac:dyDescent="0.45">
      <c r="A100">
        <v>95</v>
      </c>
      <c r="B100">
        <v>25</v>
      </c>
      <c r="G100">
        <v>95</v>
      </c>
      <c r="H100">
        <v>40</v>
      </c>
    </row>
    <row r="101" spans="1:8" x14ac:dyDescent="0.45">
      <c r="A101">
        <v>96</v>
      </c>
      <c r="B101">
        <v>29</v>
      </c>
      <c r="G101">
        <v>96</v>
      </c>
      <c r="H101">
        <v>33</v>
      </c>
    </row>
    <row r="102" spans="1:8" x14ac:dyDescent="0.45">
      <c r="A102">
        <v>97</v>
      </c>
      <c r="B102">
        <v>23</v>
      </c>
      <c r="G102">
        <v>97</v>
      </c>
      <c r="H102">
        <v>38</v>
      </c>
    </row>
    <row r="103" spans="1:8" x14ac:dyDescent="0.45">
      <c r="A103">
        <v>98</v>
      </c>
      <c r="B103">
        <v>22</v>
      </c>
      <c r="G103">
        <v>98</v>
      </c>
      <c r="H103">
        <v>31</v>
      </c>
    </row>
    <row r="104" spans="1:8" x14ac:dyDescent="0.45">
      <c r="A104">
        <v>99</v>
      </c>
      <c r="B104">
        <v>30</v>
      </c>
      <c r="G104">
        <v>99</v>
      </c>
      <c r="H104">
        <v>44</v>
      </c>
    </row>
    <row r="105" spans="1:8" x14ac:dyDescent="0.45">
      <c r="A105">
        <v>100</v>
      </c>
      <c r="B105">
        <v>27</v>
      </c>
      <c r="G105">
        <v>100</v>
      </c>
      <c r="H105">
        <v>39</v>
      </c>
    </row>
    <row r="110" spans="1:8" x14ac:dyDescent="0.45">
      <c r="B110" s="2"/>
      <c r="C110" s="2"/>
      <c r="D110" s="2"/>
      <c r="E110" s="2"/>
      <c r="H110" s="2"/>
    </row>
    <row r="111" spans="1:8" x14ac:dyDescent="0.45">
      <c r="B111" s="2"/>
      <c r="C111" s="2"/>
      <c r="D111" s="2"/>
      <c r="E111" s="2"/>
      <c r="H111" s="2"/>
    </row>
  </sheetData>
  <mergeCells count="6">
    <mergeCell ref="A4:B4"/>
    <mergeCell ref="D4:E4"/>
    <mergeCell ref="A1:E1"/>
    <mergeCell ref="G1:K1"/>
    <mergeCell ref="G4:H4"/>
    <mergeCell ref="J4:K4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6"/>
  <sheetViews>
    <sheetView tabSelected="1" topLeftCell="A3" workbookViewId="0">
      <selection activeCell="R15" sqref="R15"/>
    </sheetView>
  </sheetViews>
  <sheetFormatPr defaultRowHeight="18" x14ac:dyDescent="0.45"/>
  <cols>
    <col min="1" max="1" width="12.19921875" customWidth="1"/>
    <col min="2" max="3" width="10.3984375" customWidth="1"/>
    <col min="4" max="4" width="9.5" customWidth="1"/>
    <col min="9" max="10" width="10.3984375" customWidth="1"/>
    <col min="11" max="11" width="9.5" customWidth="1"/>
  </cols>
  <sheetData>
    <row r="1" spans="1:13" x14ac:dyDescent="0.45">
      <c r="A1" s="10" t="s">
        <v>20</v>
      </c>
      <c r="B1">
        <v>45</v>
      </c>
      <c r="C1" t="s">
        <v>23</v>
      </c>
    </row>
    <row r="2" spans="1:13" x14ac:dyDescent="0.45">
      <c r="A2" t="s">
        <v>16</v>
      </c>
      <c r="B2">
        <v>0.18</v>
      </c>
      <c r="C2" t="s">
        <v>19</v>
      </c>
    </row>
    <row r="3" spans="1:13" x14ac:dyDescent="0.45">
      <c r="A3" s="10" t="s">
        <v>17</v>
      </c>
      <c r="B3">
        <v>9.8066499999999994</v>
      </c>
      <c r="C3" t="s">
        <v>18</v>
      </c>
    </row>
    <row r="5" spans="1:13" x14ac:dyDescent="0.45">
      <c r="A5" s="22" t="s">
        <v>1</v>
      </c>
      <c r="B5" s="22"/>
      <c r="C5" s="22"/>
      <c r="D5" s="22"/>
      <c r="E5" s="22"/>
      <c r="F5" s="22"/>
      <c r="H5" s="22" t="s">
        <v>25</v>
      </c>
      <c r="I5" s="22"/>
      <c r="J5" s="22"/>
      <c r="K5" s="22"/>
      <c r="L5" s="22"/>
      <c r="M5" s="22"/>
    </row>
    <row r="6" spans="1:13" s="12" customFormat="1" x14ac:dyDescent="0.45">
      <c r="A6" s="15" t="s">
        <v>26</v>
      </c>
      <c r="B6" s="20">
        <f>AVERAGE(C10:C109)</f>
        <v>16.528963211683198</v>
      </c>
      <c r="C6" s="16"/>
      <c r="D6" s="17" t="s">
        <v>27</v>
      </c>
      <c r="E6" s="19">
        <f>_xlfn.STDEV.S(C10:C109)</f>
        <v>7.3530427156375211</v>
      </c>
      <c r="F6" s="11"/>
      <c r="H6" s="15" t="s">
        <v>26</v>
      </c>
      <c r="I6" s="20">
        <f>AVERAGE(J10:J109)</f>
        <v>29.648096065070796</v>
      </c>
      <c r="J6" s="16"/>
      <c r="K6" s="17" t="s">
        <v>27</v>
      </c>
      <c r="L6" s="19">
        <f>_xlfn.STDEV.S(J10:J109)</f>
        <v>2.4176450917760812</v>
      </c>
      <c r="M6" s="11"/>
    </row>
    <row r="7" spans="1:13" s="12" customFormat="1" x14ac:dyDescent="0.45">
      <c r="A7" s="11"/>
      <c r="B7" s="11"/>
      <c r="C7" s="11"/>
      <c r="D7" s="11"/>
      <c r="E7" s="11"/>
      <c r="F7" s="11"/>
      <c r="H7" s="11"/>
      <c r="I7" s="11"/>
      <c r="J7" s="11"/>
      <c r="K7" s="11"/>
      <c r="L7" s="11"/>
      <c r="M7" s="11"/>
    </row>
    <row r="8" spans="1:13" x14ac:dyDescent="0.45">
      <c r="A8" s="23" t="s">
        <v>12</v>
      </c>
      <c r="B8" s="23"/>
      <c r="C8" s="23"/>
      <c r="D8" s="14"/>
      <c r="E8" s="23" t="s">
        <v>13</v>
      </c>
      <c r="F8" s="23"/>
      <c r="H8" s="23" t="s">
        <v>12</v>
      </c>
      <c r="I8" s="23"/>
      <c r="J8" s="23"/>
      <c r="K8" s="14"/>
      <c r="L8" s="23" t="s">
        <v>13</v>
      </c>
      <c r="M8" s="23"/>
    </row>
    <row r="9" spans="1:13" ht="54" x14ac:dyDescent="0.45">
      <c r="A9" t="s">
        <v>21</v>
      </c>
      <c r="B9" t="s">
        <v>22</v>
      </c>
      <c r="C9" s="9" t="s">
        <v>24</v>
      </c>
      <c r="E9" s="9" t="s">
        <v>24</v>
      </c>
      <c r="F9" s="7" t="s">
        <v>10</v>
      </c>
      <c r="H9" t="s">
        <v>21</v>
      </c>
      <c r="I9" t="s">
        <v>22</v>
      </c>
      <c r="J9" s="9" t="s">
        <v>24</v>
      </c>
      <c r="L9" s="9" t="s">
        <v>24</v>
      </c>
      <c r="M9" s="7" t="s">
        <v>10</v>
      </c>
    </row>
    <row r="10" spans="1:13" x14ac:dyDescent="0.45">
      <c r="A10">
        <v>1</v>
      </c>
      <c r="B10">
        <v>0.28800000000000026</v>
      </c>
      <c r="C10" s="5">
        <f>DEGREES(ATAN(TAN($B$1*PI()/180)-2*$B$2/($B$3*B10^2*COS($B$1*PI()/180))))</f>
        <v>20.510323599775528</v>
      </c>
      <c r="E10" s="6">
        <v>0</v>
      </c>
      <c r="F10" s="4">
        <v>0</v>
      </c>
      <c r="H10" s="13">
        <v>1</v>
      </c>
      <c r="I10">
        <v>0.33589999999999987</v>
      </c>
      <c r="J10" s="5">
        <f>DEGREES(ATAN(TAN($B$1*PI()/180)-2*$B$2/($B$3*I10^2*COS($B$1))))</f>
        <v>20.839320192245491</v>
      </c>
      <c r="L10" s="6">
        <v>0</v>
      </c>
      <c r="M10" s="4">
        <v>0</v>
      </c>
    </row>
    <row r="11" spans="1:13" x14ac:dyDescent="0.45">
      <c r="A11">
        <v>2</v>
      </c>
      <c r="B11">
        <v>0.27299999999999969</v>
      </c>
      <c r="C11" s="5">
        <f t="shared" ref="C11:C74" si="0">DEGREES(ATAN(TAN($B$1*PI()/180)-2*$B$2/($B$3*B11^2*COS($B$1*PI()/180))))</f>
        <v>16.878802237202127</v>
      </c>
      <c r="E11" s="6">
        <v>1</v>
      </c>
      <c r="F11" s="4">
        <v>1</v>
      </c>
      <c r="H11" s="13">
        <v>2</v>
      </c>
      <c r="I11">
        <v>0.28539999999999993</v>
      </c>
      <c r="J11" s="5">
        <f t="shared" ref="J11:J74" si="1">DEGREES(ATAN(TAN($B$1*PI()/180)-2*$B$2/($B$3*I11^2)))</f>
        <v>28.780616705400838</v>
      </c>
      <c r="L11" s="6">
        <v>1</v>
      </c>
      <c r="M11" s="4">
        <v>0</v>
      </c>
    </row>
    <row r="12" spans="1:13" x14ac:dyDescent="0.45">
      <c r="A12">
        <v>3</v>
      </c>
      <c r="B12">
        <v>0.25199999999999889</v>
      </c>
      <c r="C12" s="5">
        <f t="shared" si="0"/>
        <v>10.341824203867043</v>
      </c>
      <c r="E12" s="6">
        <v>2</v>
      </c>
      <c r="F12" s="4">
        <v>2</v>
      </c>
      <c r="H12" s="13">
        <v>3</v>
      </c>
      <c r="I12">
        <v>0.27390000000000042</v>
      </c>
      <c r="J12" s="5">
        <f t="shared" si="1"/>
        <v>27.052246714050067</v>
      </c>
      <c r="L12" s="6">
        <v>2</v>
      </c>
      <c r="M12" s="4">
        <v>0</v>
      </c>
    </row>
    <row r="13" spans="1:13" x14ac:dyDescent="0.45">
      <c r="A13">
        <v>4</v>
      </c>
      <c r="B13">
        <v>0.26200000000000045</v>
      </c>
      <c r="C13" s="5">
        <f t="shared" si="0"/>
        <v>13.695999665636714</v>
      </c>
      <c r="E13" s="6">
        <v>3</v>
      </c>
      <c r="F13" s="4">
        <v>0</v>
      </c>
      <c r="H13" s="13">
        <v>4</v>
      </c>
      <c r="I13">
        <v>0.28959999999999869</v>
      </c>
      <c r="J13" s="5">
        <f t="shared" si="1"/>
        <v>29.348689756267088</v>
      </c>
      <c r="L13" s="6">
        <v>3</v>
      </c>
      <c r="M13" s="4">
        <v>0</v>
      </c>
    </row>
    <row r="14" spans="1:13" x14ac:dyDescent="0.45">
      <c r="A14">
        <v>5</v>
      </c>
      <c r="B14">
        <v>0.32800000000000296</v>
      </c>
      <c r="C14" s="5">
        <f t="shared" si="0"/>
        <v>27.358962870958763</v>
      </c>
      <c r="E14" s="6">
        <v>4</v>
      </c>
      <c r="F14" s="4">
        <v>4</v>
      </c>
      <c r="H14" s="13">
        <v>5</v>
      </c>
      <c r="I14">
        <v>0.28750000000000003</v>
      </c>
      <c r="J14" s="5">
        <f t="shared" si="1"/>
        <v>29.068547735636063</v>
      </c>
      <c r="L14" s="6">
        <v>4</v>
      </c>
      <c r="M14" s="4">
        <v>0</v>
      </c>
    </row>
    <row r="15" spans="1:13" x14ac:dyDescent="0.45">
      <c r="A15">
        <v>6</v>
      </c>
      <c r="B15">
        <v>0.34499999999999886</v>
      </c>
      <c r="C15" s="5">
        <f t="shared" si="0"/>
        <v>29.415484010408957</v>
      </c>
      <c r="E15" s="6">
        <v>5</v>
      </c>
      <c r="F15" s="4">
        <v>0</v>
      </c>
      <c r="H15" s="13">
        <v>6</v>
      </c>
      <c r="I15">
        <v>0.2978000000000009</v>
      </c>
      <c r="J15" s="5">
        <f t="shared" si="1"/>
        <v>30.37306310336335</v>
      </c>
      <c r="L15" s="6">
        <v>5</v>
      </c>
      <c r="M15" s="4">
        <v>0</v>
      </c>
    </row>
    <row r="16" spans="1:13" x14ac:dyDescent="0.45">
      <c r="A16">
        <v>7</v>
      </c>
      <c r="B16">
        <v>0.29599999999999937</v>
      </c>
      <c r="C16" s="5">
        <f t="shared" si="0"/>
        <v>22.169216570378314</v>
      </c>
      <c r="E16" s="6">
        <v>6</v>
      </c>
      <c r="F16" s="4">
        <v>2</v>
      </c>
      <c r="H16" s="13">
        <v>7</v>
      </c>
      <c r="I16">
        <v>0.26090000000000091</v>
      </c>
      <c r="J16" s="5">
        <f t="shared" si="1"/>
        <v>24.735333419483975</v>
      </c>
      <c r="L16" s="6">
        <v>6</v>
      </c>
      <c r="M16" s="4">
        <v>0</v>
      </c>
    </row>
    <row r="17" spans="1:13" x14ac:dyDescent="0.45">
      <c r="A17">
        <v>8</v>
      </c>
      <c r="B17">
        <v>0.27700000000000102</v>
      </c>
      <c r="C17" s="5">
        <f t="shared" si="0"/>
        <v>17.920779721756901</v>
      </c>
      <c r="E17" s="6">
        <v>7</v>
      </c>
      <c r="F17" s="4">
        <v>1</v>
      </c>
      <c r="H17" s="13">
        <v>8</v>
      </c>
      <c r="I17">
        <v>0.31179999999999952</v>
      </c>
      <c r="J17" s="5">
        <f t="shared" si="1"/>
        <v>31.898219748326891</v>
      </c>
      <c r="L17" s="6">
        <v>7</v>
      </c>
      <c r="M17" s="4">
        <v>0</v>
      </c>
    </row>
    <row r="18" spans="1:13" x14ac:dyDescent="0.45">
      <c r="A18">
        <v>9</v>
      </c>
      <c r="B18">
        <v>0.31900000000000261</v>
      </c>
      <c r="C18" s="5">
        <f t="shared" si="0"/>
        <v>26.096969730477767</v>
      </c>
      <c r="E18" s="6">
        <v>8</v>
      </c>
      <c r="F18" s="4">
        <v>4</v>
      </c>
      <c r="H18" s="13">
        <v>9</v>
      </c>
      <c r="I18">
        <v>0.29540000000000077</v>
      </c>
      <c r="J18" s="5">
        <f t="shared" si="1"/>
        <v>30.084197678976388</v>
      </c>
      <c r="L18" s="6">
        <v>8</v>
      </c>
      <c r="M18" s="4">
        <v>0</v>
      </c>
    </row>
    <row r="19" spans="1:13" x14ac:dyDescent="0.45">
      <c r="A19">
        <v>10</v>
      </c>
      <c r="B19">
        <v>0.24799999999999756</v>
      </c>
      <c r="C19" s="5">
        <f t="shared" si="0"/>
        <v>8.861130219841721</v>
      </c>
      <c r="E19" s="6">
        <v>9</v>
      </c>
      <c r="F19" s="4">
        <v>6</v>
      </c>
      <c r="H19" s="13">
        <v>10</v>
      </c>
      <c r="I19">
        <v>0.30769999999999986</v>
      </c>
      <c r="J19" s="5">
        <f t="shared" si="1"/>
        <v>31.4779811591156</v>
      </c>
      <c r="L19" s="6">
        <v>9</v>
      </c>
      <c r="M19" s="4">
        <v>0</v>
      </c>
    </row>
    <row r="20" spans="1:13" x14ac:dyDescent="0.45">
      <c r="A20">
        <v>11</v>
      </c>
      <c r="B20">
        <v>0.26900000000000013</v>
      </c>
      <c r="C20" s="5">
        <f t="shared" si="0"/>
        <v>15.777584362572874</v>
      </c>
      <c r="E20" s="6">
        <v>10</v>
      </c>
      <c r="F20" s="4">
        <v>0</v>
      </c>
      <c r="H20" s="13">
        <v>11</v>
      </c>
      <c r="I20">
        <v>0.27879999999999988</v>
      </c>
      <c r="J20" s="5">
        <f t="shared" si="1"/>
        <v>27.821666396725437</v>
      </c>
      <c r="L20" s="6">
        <v>10</v>
      </c>
      <c r="M20" s="4">
        <v>0</v>
      </c>
    </row>
    <row r="21" spans="1:13" x14ac:dyDescent="0.45">
      <c r="A21">
        <v>12</v>
      </c>
      <c r="B21">
        <v>0.25600000000000023</v>
      </c>
      <c r="C21" s="5">
        <f t="shared" si="0"/>
        <v>11.740797070479656</v>
      </c>
      <c r="E21" s="6">
        <v>11</v>
      </c>
      <c r="F21" s="4">
        <v>2</v>
      </c>
      <c r="H21" s="13">
        <v>12</v>
      </c>
      <c r="I21">
        <v>0.28059999999999974</v>
      </c>
      <c r="J21" s="5">
        <f t="shared" si="1"/>
        <v>28.091661519035792</v>
      </c>
      <c r="L21" s="6">
        <v>11</v>
      </c>
      <c r="M21" s="4">
        <v>0</v>
      </c>
    </row>
    <row r="22" spans="1:13" x14ac:dyDescent="0.45">
      <c r="A22">
        <v>13</v>
      </c>
      <c r="B22">
        <v>0.26099999999999923</v>
      </c>
      <c r="C22" s="5">
        <f t="shared" si="0"/>
        <v>13.381545048951006</v>
      </c>
      <c r="E22" s="6">
        <v>12</v>
      </c>
      <c r="F22" s="4">
        <v>5</v>
      </c>
      <c r="H22" s="13">
        <v>13</v>
      </c>
      <c r="I22">
        <v>0.26769999999999927</v>
      </c>
      <c r="J22" s="5">
        <f t="shared" si="1"/>
        <v>26.000635790055796</v>
      </c>
      <c r="L22" s="6">
        <v>12</v>
      </c>
      <c r="M22" s="4">
        <v>0</v>
      </c>
    </row>
    <row r="23" spans="1:13" x14ac:dyDescent="0.45">
      <c r="A23">
        <v>14</v>
      </c>
      <c r="B23">
        <v>0.28300000000000125</v>
      </c>
      <c r="C23" s="5">
        <f t="shared" si="0"/>
        <v>19.380736213502068</v>
      </c>
      <c r="E23" s="6">
        <v>13</v>
      </c>
      <c r="F23" s="4">
        <v>4</v>
      </c>
      <c r="H23" s="13">
        <v>14</v>
      </c>
      <c r="I23">
        <v>0.32740000000000014</v>
      </c>
      <c r="J23" s="5">
        <f t="shared" si="1"/>
        <v>33.326058583626448</v>
      </c>
      <c r="L23" s="6">
        <v>13</v>
      </c>
      <c r="M23" s="4">
        <v>0</v>
      </c>
    </row>
    <row r="24" spans="1:13" x14ac:dyDescent="0.45">
      <c r="A24">
        <v>15</v>
      </c>
      <c r="B24">
        <v>0.28200000000000003</v>
      </c>
      <c r="C24" s="5">
        <f t="shared" si="0"/>
        <v>19.145582313822384</v>
      </c>
      <c r="E24" s="6">
        <v>14</v>
      </c>
      <c r="F24" s="4">
        <v>6</v>
      </c>
      <c r="H24" s="13">
        <v>15</v>
      </c>
      <c r="I24">
        <v>0.31879999999999886</v>
      </c>
      <c r="J24" s="5">
        <f t="shared" si="1"/>
        <v>32.570526314800425</v>
      </c>
      <c r="L24" s="6">
        <v>14</v>
      </c>
      <c r="M24" s="4">
        <v>0</v>
      </c>
    </row>
    <row r="25" spans="1:13" x14ac:dyDescent="0.45">
      <c r="A25">
        <v>16</v>
      </c>
      <c r="B25">
        <v>0.26500000000000057</v>
      </c>
      <c r="C25" s="5">
        <f t="shared" si="0"/>
        <v>14.613204784956638</v>
      </c>
      <c r="E25" s="6">
        <v>15</v>
      </c>
      <c r="F25" s="4">
        <v>5</v>
      </c>
      <c r="H25" s="13">
        <v>16</v>
      </c>
      <c r="I25">
        <v>0.29320000000000163</v>
      </c>
      <c r="J25" s="5">
        <f t="shared" si="1"/>
        <v>29.8116053545222</v>
      </c>
      <c r="L25" s="6">
        <v>15</v>
      </c>
      <c r="M25" s="4">
        <v>0</v>
      </c>
    </row>
    <row r="26" spans="1:13" x14ac:dyDescent="0.45">
      <c r="A26">
        <v>17</v>
      </c>
      <c r="B26">
        <v>0.31499999999999773</v>
      </c>
      <c r="C26" s="5">
        <f t="shared" si="0"/>
        <v>25.491357368747735</v>
      </c>
      <c r="E26" s="6">
        <v>16</v>
      </c>
      <c r="F26" s="4">
        <v>6</v>
      </c>
      <c r="H26" s="13">
        <v>17</v>
      </c>
      <c r="I26">
        <v>0.29680000000000178</v>
      </c>
      <c r="J26" s="5">
        <f t="shared" si="1"/>
        <v>30.253759753495824</v>
      </c>
      <c r="L26" s="6">
        <v>16</v>
      </c>
      <c r="M26" s="4">
        <v>0</v>
      </c>
    </row>
    <row r="27" spans="1:13" x14ac:dyDescent="0.45">
      <c r="A27">
        <v>18</v>
      </c>
      <c r="B27">
        <v>0.28199999999999648</v>
      </c>
      <c r="C27" s="5">
        <f t="shared" si="0"/>
        <v>19.145582313821546</v>
      </c>
      <c r="E27" s="6">
        <v>17</v>
      </c>
      <c r="F27" s="4">
        <v>3</v>
      </c>
      <c r="H27" s="13">
        <v>18</v>
      </c>
      <c r="I27">
        <v>0.2788000000000011</v>
      </c>
      <c r="J27" s="5">
        <f t="shared" si="1"/>
        <v>27.821666396725622</v>
      </c>
      <c r="L27" s="6">
        <v>17</v>
      </c>
      <c r="M27" s="4">
        <v>0</v>
      </c>
    </row>
    <row r="28" spans="1:13" x14ac:dyDescent="0.45">
      <c r="A28">
        <v>19</v>
      </c>
      <c r="B28">
        <v>0.27599999999999625</v>
      </c>
      <c r="C28" s="5">
        <f t="shared" si="0"/>
        <v>17.66563243723694</v>
      </c>
      <c r="E28" s="6">
        <v>18</v>
      </c>
      <c r="F28" s="4">
        <v>4</v>
      </c>
      <c r="H28" s="13">
        <v>19</v>
      </c>
      <c r="I28">
        <v>0.28760000000000335</v>
      </c>
      <c r="J28" s="5">
        <f t="shared" si="1"/>
        <v>29.082062208013458</v>
      </c>
      <c r="L28" s="6">
        <v>18</v>
      </c>
      <c r="M28" s="4">
        <v>0</v>
      </c>
    </row>
    <row r="29" spans="1:13" x14ac:dyDescent="0.45">
      <c r="A29">
        <v>20</v>
      </c>
      <c r="B29">
        <v>0.32799999999999585</v>
      </c>
      <c r="C29" s="5">
        <f t="shared" si="0"/>
        <v>27.358962870957814</v>
      </c>
      <c r="E29" s="6">
        <v>19</v>
      </c>
      <c r="F29" s="4">
        <v>1</v>
      </c>
      <c r="H29" s="13">
        <v>20</v>
      </c>
      <c r="I29">
        <v>0.29310000000000402</v>
      </c>
      <c r="J29" s="5">
        <f t="shared" si="1"/>
        <v>29.799032806393928</v>
      </c>
      <c r="L29" s="6">
        <v>19</v>
      </c>
      <c r="M29" s="4">
        <v>0</v>
      </c>
    </row>
    <row r="30" spans="1:13" x14ac:dyDescent="0.45">
      <c r="A30">
        <v>21</v>
      </c>
      <c r="B30">
        <v>0.24699999999999989</v>
      </c>
      <c r="C30" s="5">
        <f t="shared" si="0"/>
        <v>8.4776486380996765</v>
      </c>
      <c r="E30" s="6">
        <v>20</v>
      </c>
      <c r="F30" s="4">
        <v>9</v>
      </c>
      <c r="H30" s="13">
        <v>21</v>
      </c>
      <c r="I30">
        <v>0.31080000000000008</v>
      </c>
      <c r="J30" s="5">
        <f t="shared" si="1"/>
        <v>31.797601551913289</v>
      </c>
      <c r="L30" s="6">
        <v>20</v>
      </c>
      <c r="M30" s="4">
        <v>0</v>
      </c>
    </row>
    <row r="31" spans="1:13" x14ac:dyDescent="0.45">
      <c r="A31">
        <v>22</v>
      </c>
      <c r="B31">
        <v>0.24500000000000099</v>
      </c>
      <c r="C31" s="5">
        <f t="shared" si="0"/>
        <v>7.6942139897523099</v>
      </c>
      <c r="E31" s="6">
        <v>21</v>
      </c>
      <c r="F31" s="4">
        <v>6</v>
      </c>
      <c r="H31" s="13">
        <v>22</v>
      </c>
      <c r="I31">
        <v>0.31639999999999946</v>
      </c>
      <c r="J31" s="5">
        <f t="shared" si="1"/>
        <v>32.34615062276697</v>
      </c>
      <c r="L31" s="6">
        <v>21</v>
      </c>
      <c r="M31" s="4">
        <v>1</v>
      </c>
    </row>
    <row r="32" spans="1:13" x14ac:dyDescent="0.45">
      <c r="A32">
        <v>23</v>
      </c>
      <c r="B32">
        <v>0.25600000000000023</v>
      </c>
      <c r="C32" s="5">
        <f t="shared" si="0"/>
        <v>11.740797070479656</v>
      </c>
      <c r="E32" s="6">
        <v>22</v>
      </c>
      <c r="F32" s="4">
        <v>4</v>
      </c>
      <c r="H32" s="13">
        <v>23</v>
      </c>
      <c r="I32">
        <v>0.28350000000000009</v>
      </c>
      <c r="J32" s="5">
        <f t="shared" si="1"/>
        <v>28.513154315876257</v>
      </c>
      <c r="L32" s="6">
        <v>22</v>
      </c>
      <c r="M32" s="4">
        <v>0</v>
      </c>
    </row>
    <row r="33" spans="1:13" x14ac:dyDescent="0.45">
      <c r="A33">
        <v>24</v>
      </c>
      <c r="B33">
        <v>0.27500000000000213</v>
      </c>
      <c r="C33" s="5">
        <f t="shared" si="0"/>
        <v>17.406958980088081</v>
      </c>
      <c r="E33" s="6">
        <v>23</v>
      </c>
      <c r="F33" s="4">
        <v>4</v>
      </c>
      <c r="H33" s="13">
        <v>24</v>
      </c>
      <c r="I33">
        <v>0.27200000000000063</v>
      </c>
      <c r="J33" s="5">
        <f t="shared" si="1"/>
        <v>26.73963076328646</v>
      </c>
      <c r="L33" s="6">
        <v>23</v>
      </c>
      <c r="M33" s="4">
        <v>0</v>
      </c>
    </row>
    <row r="34" spans="1:13" x14ac:dyDescent="0.45">
      <c r="A34">
        <v>25</v>
      </c>
      <c r="B34">
        <v>0.24500000000000099</v>
      </c>
      <c r="C34" s="5">
        <f t="shared" si="0"/>
        <v>7.6942139897523099</v>
      </c>
      <c r="E34" s="6">
        <v>24</v>
      </c>
      <c r="F34" s="4">
        <v>3</v>
      </c>
      <c r="H34" s="13">
        <v>25</v>
      </c>
      <c r="I34">
        <v>0.3006999999999998</v>
      </c>
      <c r="J34" s="5">
        <f t="shared" si="1"/>
        <v>30.710749873254699</v>
      </c>
      <c r="L34" s="6">
        <v>24</v>
      </c>
      <c r="M34" s="4">
        <v>0</v>
      </c>
    </row>
    <row r="35" spans="1:13" x14ac:dyDescent="0.45">
      <c r="A35">
        <v>26</v>
      </c>
      <c r="B35">
        <v>0.32999999999999829</v>
      </c>
      <c r="C35" s="5">
        <f t="shared" si="0"/>
        <v>27.621887814164197</v>
      </c>
      <c r="E35" s="6">
        <v>25</v>
      </c>
      <c r="F35" s="4">
        <v>4</v>
      </c>
      <c r="H35" s="13">
        <v>26</v>
      </c>
      <c r="I35">
        <v>0.28320000000000006</v>
      </c>
      <c r="J35" s="5">
        <f t="shared" si="1"/>
        <v>28.470304265431537</v>
      </c>
      <c r="L35" s="6">
        <v>25</v>
      </c>
      <c r="M35" s="4">
        <v>1</v>
      </c>
    </row>
    <row r="36" spans="1:13" x14ac:dyDescent="0.45">
      <c r="A36">
        <v>27</v>
      </c>
      <c r="B36">
        <v>0.23899999999999721</v>
      </c>
      <c r="C36" s="5">
        <f t="shared" si="0"/>
        <v>5.2070709402090678</v>
      </c>
      <c r="E36" s="6">
        <v>26</v>
      </c>
      <c r="F36" s="4">
        <v>2</v>
      </c>
      <c r="H36" s="13">
        <v>27</v>
      </c>
      <c r="I36">
        <v>0.3277000000000001</v>
      </c>
      <c r="J36" s="5">
        <f t="shared" si="1"/>
        <v>33.351122612146462</v>
      </c>
      <c r="L36" s="6">
        <v>26</v>
      </c>
      <c r="M36" s="4">
        <v>4</v>
      </c>
    </row>
    <row r="37" spans="1:13" x14ac:dyDescent="0.45">
      <c r="A37">
        <v>28</v>
      </c>
      <c r="B37">
        <v>0.30100000000000193</v>
      </c>
      <c r="C37" s="5">
        <f t="shared" si="0"/>
        <v>23.12189330549716</v>
      </c>
      <c r="E37" s="6">
        <v>27</v>
      </c>
      <c r="F37" s="4">
        <v>4</v>
      </c>
      <c r="H37" s="13">
        <v>28</v>
      </c>
      <c r="I37">
        <v>0.27620000000000006</v>
      </c>
      <c r="J37" s="5">
        <f t="shared" si="1"/>
        <v>27.419841256034804</v>
      </c>
      <c r="L37" s="6">
        <v>27</v>
      </c>
      <c r="M37" s="4">
        <v>7</v>
      </c>
    </row>
    <row r="38" spans="1:13" x14ac:dyDescent="0.45">
      <c r="A38">
        <v>29</v>
      </c>
      <c r="B38">
        <v>0.26700000000000301</v>
      </c>
      <c r="C38" s="5">
        <f t="shared" si="0"/>
        <v>15.203542743713067</v>
      </c>
      <c r="E38" s="6">
        <v>28</v>
      </c>
      <c r="F38" s="4">
        <v>3</v>
      </c>
      <c r="H38" s="13">
        <v>29</v>
      </c>
      <c r="I38">
        <v>0.28410000000000013</v>
      </c>
      <c r="J38" s="5">
        <f t="shared" si="1"/>
        <v>28.598343989113893</v>
      </c>
      <c r="L38" s="6">
        <v>28</v>
      </c>
      <c r="M38" s="4">
        <v>11</v>
      </c>
    </row>
    <row r="39" spans="1:13" x14ac:dyDescent="0.45">
      <c r="A39">
        <v>30</v>
      </c>
      <c r="B39">
        <v>0.31099999999999994</v>
      </c>
      <c r="C39" s="5">
        <f t="shared" si="0"/>
        <v>24.855698119061785</v>
      </c>
      <c r="E39" s="6">
        <v>29</v>
      </c>
      <c r="F39" s="4">
        <v>2</v>
      </c>
      <c r="H39" s="13">
        <v>30</v>
      </c>
      <c r="I39">
        <v>0.30689999999999995</v>
      </c>
      <c r="J39" s="5">
        <f t="shared" si="1"/>
        <v>31.393557225228804</v>
      </c>
      <c r="L39" s="6">
        <v>29</v>
      </c>
      <c r="M39" s="4">
        <v>12</v>
      </c>
    </row>
    <row r="40" spans="1:13" x14ac:dyDescent="0.45">
      <c r="A40">
        <v>31</v>
      </c>
      <c r="B40">
        <v>0.25499999999999989</v>
      </c>
      <c r="C40" s="5">
        <f t="shared" si="0"/>
        <v>11.398464205796436</v>
      </c>
      <c r="E40" s="6">
        <v>30</v>
      </c>
      <c r="F40" s="4">
        <v>2</v>
      </c>
      <c r="H40" s="13">
        <v>31</v>
      </c>
      <c r="I40">
        <v>0.33999999999999986</v>
      </c>
      <c r="J40" s="5">
        <f t="shared" si="1"/>
        <v>34.311242660246819</v>
      </c>
      <c r="L40" s="6">
        <v>30</v>
      </c>
      <c r="M40" s="4">
        <v>20</v>
      </c>
    </row>
    <row r="41" spans="1:13" x14ac:dyDescent="0.45">
      <c r="A41">
        <v>32</v>
      </c>
      <c r="B41">
        <v>0.26900000000000013</v>
      </c>
      <c r="C41" s="5">
        <f t="shared" si="0"/>
        <v>15.777584362572874</v>
      </c>
      <c r="E41" s="6">
        <v>31</v>
      </c>
      <c r="F41" s="4">
        <v>1</v>
      </c>
      <c r="H41" s="13">
        <v>32</v>
      </c>
      <c r="I41">
        <v>0.29110000000000014</v>
      </c>
      <c r="J41" s="5">
        <f t="shared" si="1"/>
        <v>29.544176667194858</v>
      </c>
      <c r="L41" s="6">
        <v>31</v>
      </c>
      <c r="M41" s="4">
        <v>12</v>
      </c>
    </row>
    <row r="42" spans="1:13" x14ac:dyDescent="0.45">
      <c r="A42">
        <v>33</v>
      </c>
      <c r="B42">
        <v>0.33499999999999908</v>
      </c>
      <c r="C42" s="5">
        <f t="shared" si="0"/>
        <v>28.253509282794386</v>
      </c>
      <c r="E42" s="6">
        <v>32</v>
      </c>
      <c r="F42" s="4">
        <v>0</v>
      </c>
      <c r="H42" s="13">
        <v>33</v>
      </c>
      <c r="I42">
        <v>0.30640000000000001</v>
      </c>
      <c r="J42" s="5">
        <f t="shared" si="1"/>
        <v>31.340378212038946</v>
      </c>
      <c r="L42" s="6">
        <v>32</v>
      </c>
      <c r="M42" s="4">
        <v>14</v>
      </c>
    </row>
    <row r="43" spans="1:13" x14ac:dyDescent="0.45">
      <c r="A43">
        <v>34</v>
      </c>
      <c r="B43">
        <v>0.32200000000000273</v>
      </c>
      <c r="C43" s="5">
        <f t="shared" si="0"/>
        <v>26.532560613652993</v>
      </c>
      <c r="E43" s="6">
        <v>33</v>
      </c>
      <c r="F43" s="4">
        <v>0</v>
      </c>
      <c r="H43" s="13">
        <v>34</v>
      </c>
      <c r="I43">
        <v>0.29059999999999991</v>
      </c>
      <c r="J43" s="5">
        <f t="shared" si="1"/>
        <v>29.47943407597116</v>
      </c>
      <c r="L43" s="6">
        <v>33</v>
      </c>
      <c r="M43" s="4">
        <v>12</v>
      </c>
    </row>
    <row r="44" spans="1:13" x14ac:dyDescent="0.45">
      <c r="A44">
        <v>35</v>
      </c>
      <c r="B44">
        <v>0.28700000000000259</v>
      </c>
      <c r="C44" s="5">
        <f t="shared" si="0"/>
        <v>20.290397745860236</v>
      </c>
      <c r="E44" s="6">
        <v>34</v>
      </c>
      <c r="F44" s="4">
        <v>0</v>
      </c>
      <c r="H44" s="13">
        <v>35</v>
      </c>
      <c r="I44">
        <v>0.27100000000000007</v>
      </c>
      <c r="J44" s="5">
        <f t="shared" si="1"/>
        <v>26.571739155759065</v>
      </c>
      <c r="L44" s="6">
        <v>34</v>
      </c>
      <c r="M44" s="4">
        <v>3</v>
      </c>
    </row>
    <row r="45" spans="1:13" x14ac:dyDescent="0.45">
      <c r="A45">
        <v>36</v>
      </c>
      <c r="B45">
        <v>0.25500000000000256</v>
      </c>
      <c r="C45" s="5">
        <f t="shared" si="0"/>
        <v>11.398464205797351</v>
      </c>
      <c r="E45" s="6">
        <v>35</v>
      </c>
      <c r="F45" s="4">
        <v>0</v>
      </c>
      <c r="H45" s="13">
        <v>36</v>
      </c>
      <c r="I45">
        <v>0.26899999999999979</v>
      </c>
      <c r="J45" s="5">
        <f t="shared" si="1"/>
        <v>26.228799789463782</v>
      </c>
      <c r="L45" s="6">
        <v>35</v>
      </c>
      <c r="M45" s="4">
        <v>3</v>
      </c>
    </row>
    <row r="46" spans="1:13" x14ac:dyDescent="0.45">
      <c r="A46">
        <v>37</v>
      </c>
      <c r="B46">
        <v>0.24799999999999756</v>
      </c>
      <c r="C46" s="5">
        <f t="shared" si="0"/>
        <v>8.861130219841721</v>
      </c>
      <c r="E46" s="6">
        <v>36</v>
      </c>
      <c r="F46" s="4">
        <v>0</v>
      </c>
      <c r="H46" s="13">
        <v>37</v>
      </c>
      <c r="I46">
        <v>0.28019999999999995</v>
      </c>
      <c r="J46" s="5">
        <f t="shared" si="1"/>
        <v>28.032228105017971</v>
      </c>
      <c r="L46" s="6">
        <v>36</v>
      </c>
      <c r="M46" s="4">
        <v>0</v>
      </c>
    </row>
    <row r="47" spans="1:13" x14ac:dyDescent="0.45">
      <c r="A47">
        <v>38</v>
      </c>
      <c r="B47">
        <v>0.24699999999999989</v>
      </c>
      <c r="C47" s="5">
        <f t="shared" si="0"/>
        <v>8.4776486380996765</v>
      </c>
      <c r="E47" s="6">
        <v>37</v>
      </c>
      <c r="F47" s="4">
        <v>0</v>
      </c>
      <c r="H47" s="13">
        <v>38</v>
      </c>
      <c r="I47">
        <v>0.29399999999999998</v>
      </c>
      <c r="J47" s="5">
        <f t="shared" si="1"/>
        <v>29.911611534110101</v>
      </c>
      <c r="L47" s="6">
        <v>37</v>
      </c>
      <c r="M47" s="4">
        <v>0</v>
      </c>
    </row>
    <row r="48" spans="1:13" x14ac:dyDescent="0.45">
      <c r="A48">
        <v>39</v>
      </c>
      <c r="B48">
        <v>0.254</v>
      </c>
      <c r="C48" s="5">
        <f t="shared" si="0"/>
        <v>11.05123872852999</v>
      </c>
      <c r="E48" s="6">
        <v>38</v>
      </c>
      <c r="F48" s="4">
        <v>0</v>
      </c>
      <c r="H48" s="13">
        <v>39</v>
      </c>
      <c r="I48">
        <v>0.30080000000000029</v>
      </c>
      <c r="J48" s="5">
        <f t="shared" si="1"/>
        <v>30.72217910407366</v>
      </c>
      <c r="L48" s="6">
        <v>38</v>
      </c>
      <c r="M48" s="4">
        <v>0</v>
      </c>
    </row>
    <row r="49" spans="1:13" x14ac:dyDescent="0.45">
      <c r="A49">
        <v>40</v>
      </c>
      <c r="B49">
        <v>0.26199999999999957</v>
      </c>
      <c r="C49" s="5">
        <f t="shared" si="0"/>
        <v>13.695999665636439</v>
      </c>
      <c r="E49" s="6">
        <v>39</v>
      </c>
      <c r="F49" s="4">
        <v>0</v>
      </c>
      <c r="H49" s="13">
        <v>40</v>
      </c>
      <c r="I49">
        <v>0.28880000000000017</v>
      </c>
      <c r="J49" s="5">
        <f t="shared" si="1"/>
        <v>29.242869486271452</v>
      </c>
      <c r="L49" s="6">
        <v>39</v>
      </c>
      <c r="M49" s="4">
        <v>0</v>
      </c>
    </row>
    <row r="50" spans="1:13" x14ac:dyDescent="0.45">
      <c r="A50">
        <v>41</v>
      </c>
      <c r="B50">
        <v>0.28200000000000003</v>
      </c>
      <c r="C50" s="5">
        <f t="shared" si="0"/>
        <v>19.145582313822384</v>
      </c>
      <c r="E50" s="6">
        <v>40</v>
      </c>
      <c r="F50" s="4">
        <v>0</v>
      </c>
      <c r="H50" s="13">
        <v>41</v>
      </c>
      <c r="I50">
        <v>0.32340000000000002</v>
      </c>
      <c r="J50" s="5">
        <f t="shared" si="1"/>
        <v>32.983744339526545</v>
      </c>
      <c r="L50" s="6">
        <v>40</v>
      </c>
      <c r="M50" s="4">
        <v>0</v>
      </c>
    </row>
    <row r="51" spans="1:13" x14ac:dyDescent="0.45">
      <c r="A51">
        <v>42</v>
      </c>
      <c r="B51">
        <v>0.29800000000000004</v>
      </c>
      <c r="C51" s="5">
        <f t="shared" si="0"/>
        <v>22.557637686747551</v>
      </c>
      <c r="H51" s="13">
        <v>42</v>
      </c>
      <c r="I51">
        <v>0.26569999999999966</v>
      </c>
      <c r="J51" s="5">
        <f t="shared" si="1"/>
        <v>25.641263822396748</v>
      </c>
    </row>
    <row r="52" spans="1:13" x14ac:dyDescent="0.45">
      <c r="A52">
        <v>43</v>
      </c>
      <c r="B52">
        <v>0.35200000000000031</v>
      </c>
      <c r="C52" s="5">
        <f t="shared" si="0"/>
        <v>30.156692200195096</v>
      </c>
      <c r="H52" s="13">
        <v>43</v>
      </c>
      <c r="I52">
        <v>0.2759999999999998</v>
      </c>
      <c r="J52" s="5">
        <f t="shared" si="1"/>
        <v>27.388336325681365</v>
      </c>
    </row>
    <row r="53" spans="1:13" x14ac:dyDescent="0.45">
      <c r="A53">
        <v>44</v>
      </c>
      <c r="B53">
        <v>0.26200000000000045</v>
      </c>
      <c r="C53" s="5">
        <f t="shared" si="0"/>
        <v>13.695999665636714</v>
      </c>
      <c r="H53" s="13">
        <v>44</v>
      </c>
      <c r="I53">
        <v>0.27500000000000002</v>
      </c>
      <c r="J53" s="5">
        <f t="shared" si="1"/>
        <v>27.229506650914157</v>
      </c>
    </row>
    <row r="54" spans="1:13" x14ac:dyDescent="0.45">
      <c r="A54">
        <v>45</v>
      </c>
      <c r="B54">
        <v>0.28200000000000003</v>
      </c>
      <c r="C54" s="5">
        <f t="shared" si="0"/>
        <v>19.145582313822384</v>
      </c>
      <c r="H54" s="13">
        <v>45</v>
      </c>
      <c r="I54">
        <v>0.30549999999999999</v>
      </c>
      <c r="J54" s="5">
        <f t="shared" si="1"/>
        <v>31.243843781113515</v>
      </c>
    </row>
    <row r="55" spans="1:13" x14ac:dyDescent="0.45">
      <c r="A55">
        <v>46</v>
      </c>
      <c r="B55">
        <v>0.28199999999999648</v>
      </c>
      <c r="C55" s="5">
        <f t="shared" si="0"/>
        <v>19.145582313821546</v>
      </c>
      <c r="H55" s="13">
        <v>46</v>
      </c>
      <c r="I55">
        <v>0.28189999999999993</v>
      </c>
      <c r="J55" s="5">
        <f t="shared" si="1"/>
        <v>28.28262903901042</v>
      </c>
    </row>
    <row r="56" spans="1:13" x14ac:dyDescent="0.45">
      <c r="A56">
        <v>47</v>
      </c>
      <c r="B56">
        <v>0.2879999999999967</v>
      </c>
      <c r="C56" s="5">
        <f t="shared" si="0"/>
        <v>20.510323599774754</v>
      </c>
      <c r="H56" s="13">
        <v>47</v>
      </c>
      <c r="I56">
        <v>0.34500000000000003</v>
      </c>
      <c r="J56" s="5">
        <f t="shared" si="1"/>
        <v>34.666928653496996</v>
      </c>
    </row>
    <row r="57" spans="1:13" x14ac:dyDescent="0.45">
      <c r="A57">
        <v>48</v>
      </c>
      <c r="B57">
        <v>0.29299999999999926</v>
      </c>
      <c r="C57" s="5">
        <f t="shared" si="0"/>
        <v>21.567395916247623</v>
      </c>
      <c r="H57" s="13">
        <v>48</v>
      </c>
      <c r="I57">
        <v>0.2664999999999999</v>
      </c>
      <c r="J57" s="5">
        <f t="shared" si="1"/>
        <v>25.78624607074287</v>
      </c>
    </row>
    <row r="58" spans="1:13" x14ac:dyDescent="0.45">
      <c r="A58">
        <v>49</v>
      </c>
      <c r="B58">
        <v>0.26200000000000045</v>
      </c>
      <c r="C58" s="5">
        <f t="shared" si="0"/>
        <v>13.695999665636714</v>
      </c>
      <c r="H58" s="13">
        <v>49</v>
      </c>
      <c r="I58">
        <v>0.30000000000000004</v>
      </c>
      <c r="J58" s="5">
        <f t="shared" si="1"/>
        <v>30.630348541860471</v>
      </c>
    </row>
    <row r="59" spans="1:13" x14ac:dyDescent="0.45">
      <c r="A59">
        <v>50</v>
      </c>
      <c r="B59">
        <v>0.3089999999999975</v>
      </c>
      <c r="C59" s="5">
        <f t="shared" si="0"/>
        <v>24.525995089848955</v>
      </c>
      <c r="H59" s="13">
        <v>50</v>
      </c>
      <c r="I59">
        <v>0.29290000000000005</v>
      </c>
      <c r="J59" s="5">
        <f t="shared" si="1"/>
        <v>29.773839560958812</v>
      </c>
    </row>
    <row r="60" spans="1:13" x14ac:dyDescent="0.45">
      <c r="A60">
        <v>51</v>
      </c>
      <c r="B60">
        <v>0.26799999999999979</v>
      </c>
      <c r="C60" s="5">
        <f t="shared" si="0"/>
        <v>15.492568497384239</v>
      </c>
      <c r="H60" s="13">
        <v>51</v>
      </c>
      <c r="I60">
        <v>0.2858</v>
      </c>
      <c r="J60" s="5">
        <f t="shared" si="1"/>
        <v>28.836074535848336</v>
      </c>
    </row>
    <row r="61" spans="1:13" x14ac:dyDescent="0.45">
      <c r="A61">
        <v>52</v>
      </c>
      <c r="B61">
        <v>0.28800000000000026</v>
      </c>
      <c r="C61" s="5">
        <f t="shared" si="0"/>
        <v>20.510323599775528</v>
      </c>
      <c r="H61" s="13">
        <v>52</v>
      </c>
      <c r="I61">
        <v>0.28870000000000007</v>
      </c>
      <c r="J61" s="5">
        <f t="shared" si="1"/>
        <v>29.22956456296237</v>
      </c>
    </row>
    <row r="62" spans="1:13" x14ac:dyDescent="0.45">
      <c r="A62">
        <v>53</v>
      </c>
      <c r="B62">
        <v>0.23500000000000121</v>
      </c>
      <c r="C62" s="5">
        <f t="shared" si="0"/>
        <v>3.429522189046629</v>
      </c>
      <c r="H62" s="13">
        <v>53</v>
      </c>
      <c r="I62">
        <v>0.31850000000000001</v>
      </c>
      <c r="J62" s="5">
        <f t="shared" si="1"/>
        <v>32.542817077347067</v>
      </c>
    </row>
    <row r="63" spans="1:13" x14ac:dyDescent="0.45">
      <c r="A63">
        <v>54</v>
      </c>
      <c r="B63">
        <v>0.35000000000000142</v>
      </c>
      <c r="C63" s="5">
        <f t="shared" si="0"/>
        <v>29.950555355699937</v>
      </c>
      <c r="H63" s="13">
        <v>54</v>
      </c>
      <c r="I63">
        <v>0.30649999999999977</v>
      </c>
      <c r="J63" s="5">
        <f t="shared" si="1"/>
        <v>31.351039659989983</v>
      </c>
    </row>
    <row r="64" spans="1:13" x14ac:dyDescent="0.45">
      <c r="A64">
        <v>55</v>
      </c>
      <c r="B64">
        <v>0.29600000000000293</v>
      </c>
      <c r="C64" s="5">
        <f t="shared" si="0"/>
        <v>22.169216570379007</v>
      </c>
      <c r="H64" s="13">
        <v>55</v>
      </c>
      <c r="I64">
        <v>0.28649999999999992</v>
      </c>
      <c r="J64" s="5">
        <f t="shared" si="1"/>
        <v>28.932426641812629</v>
      </c>
    </row>
    <row r="65" spans="1:10" x14ac:dyDescent="0.45">
      <c r="A65">
        <v>56</v>
      </c>
      <c r="B65">
        <v>0.33399999999999963</v>
      </c>
      <c r="C65" s="5">
        <f t="shared" si="0"/>
        <v>28.130033857991474</v>
      </c>
      <c r="H65" s="13">
        <v>56</v>
      </c>
      <c r="I65">
        <v>0.27539999999999981</v>
      </c>
      <c r="J65" s="5">
        <f t="shared" si="1"/>
        <v>27.293300784618861</v>
      </c>
    </row>
    <row r="66" spans="1:10" x14ac:dyDescent="0.45">
      <c r="A66">
        <v>57</v>
      </c>
      <c r="B66">
        <v>0.24500000000000099</v>
      </c>
      <c r="C66" s="5">
        <f t="shared" si="0"/>
        <v>7.6942139897523099</v>
      </c>
      <c r="H66" s="13">
        <v>57</v>
      </c>
      <c r="I66">
        <v>0.2876999999999999</v>
      </c>
      <c r="J66" s="5">
        <f t="shared" si="1"/>
        <v>29.095559051183585</v>
      </c>
    </row>
    <row r="67" spans="1:10" x14ac:dyDescent="0.45">
      <c r="A67">
        <v>58</v>
      </c>
      <c r="B67">
        <v>0.26599999999999824</v>
      </c>
      <c r="C67" s="5">
        <f t="shared" si="0"/>
        <v>14.910443091005444</v>
      </c>
      <c r="H67" s="13">
        <v>58</v>
      </c>
      <c r="I67">
        <v>0.31899999999999978</v>
      </c>
      <c r="J67" s="5">
        <f t="shared" si="1"/>
        <v>32.588946249670713</v>
      </c>
    </row>
    <row r="68" spans="1:10" x14ac:dyDescent="0.45">
      <c r="A68">
        <v>59</v>
      </c>
      <c r="B68">
        <v>0.32399999999999807</v>
      </c>
      <c r="C68" s="5">
        <f t="shared" si="0"/>
        <v>26.814492680791176</v>
      </c>
      <c r="H68" s="13">
        <v>59</v>
      </c>
      <c r="I68">
        <v>0.31559999999999988</v>
      </c>
      <c r="J68" s="5">
        <f t="shared" si="1"/>
        <v>32.269965578434238</v>
      </c>
    </row>
    <row r="69" spans="1:10" x14ac:dyDescent="0.45">
      <c r="A69">
        <v>60</v>
      </c>
      <c r="B69">
        <v>0.30100000000000193</v>
      </c>
      <c r="C69" s="5">
        <f t="shared" si="0"/>
        <v>23.12189330549716</v>
      </c>
      <c r="H69" s="13">
        <v>60</v>
      </c>
      <c r="I69">
        <v>0.28870000000000007</v>
      </c>
      <c r="J69" s="5">
        <f t="shared" si="1"/>
        <v>29.22956456296237</v>
      </c>
    </row>
    <row r="70" spans="1:10" x14ac:dyDescent="0.45">
      <c r="A70">
        <v>61</v>
      </c>
      <c r="B70">
        <v>0.30600000000000005</v>
      </c>
      <c r="C70" s="5">
        <f t="shared" si="0"/>
        <v>24.015876237274195</v>
      </c>
      <c r="H70" s="13">
        <v>61</v>
      </c>
      <c r="I70">
        <v>0.26950000000000002</v>
      </c>
      <c r="J70" s="5">
        <f t="shared" si="1"/>
        <v>26.31544291651884</v>
      </c>
    </row>
    <row r="71" spans="1:10" x14ac:dyDescent="0.45">
      <c r="A71">
        <v>62</v>
      </c>
      <c r="B71">
        <v>0.25699999999999967</v>
      </c>
      <c r="C71" s="5">
        <f t="shared" si="0"/>
        <v>12.078308376371877</v>
      </c>
      <c r="H71" s="13">
        <v>62</v>
      </c>
      <c r="I71">
        <v>0.27670000000000011</v>
      </c>
      <c r="J71" s="5">
        <f t="shared" si="1"/>
        <v>27.498226825482647</v>
      </c>
    </row>
    <row r="72" spans="1:10" x14ac:dyDescent="0.45">
      <c r="A72">
        <v>63</v>
      </c>
      <c r="B72">
        <v>0.29200000000000159</v>
      </c>
      <c r="C72" s="5">
        <f t="shared" si="0"/>
        <v>21.361502908490074</v>
      </c>
      <c r="H72" s="13">
        <v>63</v>
      </c>
      <c r="I72">
        <v>0.33010000000000006</v>
      </c>
      <c r="J72" s="5">
        <f t="shared" si="1"/>
        <v>33.548673991744906</v>
      </c>
    </row>
    <row r="73" spans="1:10" x14ac:dyDescent="0.45">
      <c r="A73">
        <v>64</v>
      </c>
      <c r="B73">
        <v>0.23499999999999943</v>
      </c>
      <c r="C73" s="5">
        <f t="shared" si="0"/>
        <v>3.4295221890458176</v>
      </c>
      <c r="H73" s="13">
        <v>64</v>
      </c>
      <c r="I73">
        <v>0.31739999999999996</v>
      </c>
      <c r="J73" s="5">
        <f t="shared" si="1"/>
        <v>32.440395271274305</v>
      </c>
    </row>
    <row r="74" spans="1:10" x14ac:dyDescent="0.45">
      <c r="A74">
        <v>65</v>
      </c>
      <c r="B74">
        <v>0.26699999999999946</v>
      </c>
      <c r="C74" s="5">
        <f t="shared" si="0"/>
        <v>15.203542743712031</v>
      </c>
      <c r="H74" s="13">
        <v>65</v>
      </c>
      <c r="I74">
        <v>0.30640000000000001</v>
      </c>
      <c r="J74" s="5">
        <f t="shared" si="1"/>
        <v>31.340378212038946</v>
      </c>
    </row>
    <row r="75" spans="1:10" x14ac:dyDescent="0.45">
      <c r="A75">
        <v>66</v>
      </c>
      <c r="B75">
        <v>0.25300000000000011</v>
      </c>
      <c r="C75" s="5">
        <f t="shared" ref="C75:C109" si="2">DEGREES(ATAN(TAN($B$1*PI()/180)-2*$B$2/($B$3*B75^2*COS($B$1*PI()/180))))</f>
        <v>10.699049269419117</v>
      </c>
      <c r="H75" s="13">
        <v>66</v>
      </c>
      <c r="I75">
        <v>0.28349999999999992</v>
      </c>
      <c r="J75" s="5">
        <f t="shared" ref="J75:J109" si="3">DEGREES(ATAN(TAN($B$1*PI()/180)-2*$B$2/($B$3*I75^2)))</f>
        <v>28.513154315876236</v>
      </c>
    </row>
    <row r="76" spans="1:10" x14ac:dyDescent="0.45">
      <c r="A76">
        <v>67</v>
      </c>
      <c r="B76">
        <v>0.23500000000000654</v>
      </c>
      <c r="C76" s="5">
        <f t="shared" si="2"/>
        <v>3.429522189049063</v>
      </c>
      <c r="H76" s="13">
        <v>67</v>
      </c>
      <c r="I76">
        <v>0.29230000000000017</v>
      </c>
      <c r="J76" s="5">
        <f t="shared" si="3"/>
        <v>29.697872658737744</v>
      </c>
    </row>
    <row r="77" spans="1:10" x14ac:dyDescent="0.45">
      <c r="A77">
        <v>68</v>
      </c>
      <c r="B77">
        <v>0.22800000000000153</v>
      </c>
      <c r="C77" s="5">
        <f t="shared" si="2"/>
        <v>7.552808743977267E-2</v>
      </c>
      <c r="H77" s="13">
        <v>68</v>
      </c>
      <c r="I77">
        <v>0.30509999999999987</v>
      </c>
      <c r="J77" s="5">
        <f t="shared" si="3"/>
        <v>31.200601116604826</v>
      </c>
    </row>
    <row r="78" spans="1:10" x14ac:dyDescent="0.45">
      <c r="A78">
        <v>69</v>
      </c>
      <c r="B78">
        <v>0.2569999999999979</v>
      </c>
      <c r="C78" s="5">
        <f t="shared" si="2"/>
        <v>12.078308376371282</v>
      </c>
      <c r="H78" s="13">
        <v>69</v>
      </c>
      <c r="I78">
        <v>0.31640000000000018</v>
      </c>
      <c r="J78" s="5">
        <f t="shared" si="3"/>
        <v>32.346150622767034</v>
      </c>
    </row>
    <row r="79" spans="1:10" x14ac:dyDescent="0.45">
      <c r="A79">
        <v>70</v>
      </c>
      <c r="B79">
        <v>0.29200000000000159</v>
      </c>
      <c r="C79" s="5">
        <f t="shared" si="2"/>
        <v>21.361502908490074</v>
      </c>
      <c r="H79" s="13">
        <v>70</v>
      </c>
      <c r="I79">
        <v>0.28879999999999983</v>
      </c>
      <c r="J79" s="5">
        <f t="shared" si="3"/>
        <v>29.242869486271402</v>
      </c>
    </row>
    <row r="80" spans="1:10" x14ac:dyDescent="0.45">
      <c r="A80">
        <v>71</v>
      </c>
      <c r="B80">
        <v>0.30899999999999972</v>
      </c>
      <c r="C80" s="5">
        <f t="shared" si="2"/>
        <v>24.525995089849324</v>
      </c>
      <c r="H80" s="13">
        <v>71</v>
      </c>
      <c r="I80">
        <v>0.27629999999999999</v>
      </c>
      <c r="J80" s="5">
        <f t="shared" si="3"/>
        <v>27.435561350186862</v>
      </c>
    </row>
    <row r="81" spans="1:10" x14ac:dyDescent="0.45">
      <c r="A81">
        <v>72</v>
      </c>
      <c r="B81">
        <v>0.27099999999999902</v>
      </c>
      <c r="C81" s="5">
        <f t="shared" si="2"/>
        <v>16.335838652329162</v>
      </c>
      <c r="H81" s="13">
        <v>72</v>
      </c>
      <c r="I81">
        <v>0.30049999999999955</v>
      </c>
      <c r="J81" s="5">
        <f t="shared" si="3"/>
        <v>30.687849023578799</v>
      </c>
    </row>
    <row r="82" spans="1:10" x14ac:dyDescent="0.45">
      <c r="A82">
        <v>73</v>
      </c>
      <c r="B82">
        <v>0.2629999999999999</v>
      </c>
      <c r="C82" s="5">
        <f t="shared" si="2"/>
        <v>14.006049593830763</v>
      </c>
      <c r="H82" s="13">
        <v>73</v>
      </c>
      <c r="I82">
        <v>0.31660000000000005</v>
      </c>
      <c r="J82" s="5">
        <f t="shared" si="3"/>
        <v>32.365086799697075</v>
      </c>
    </row>
    <row r="83" spans="1:10" x14ac:dyDescent="0.45">
      <c r="A83">
        <v>74</v>
      </c>
      <c r="B83">
        <v>0.2640000000000029</v>
      </c>
      <c r="C83" s="5">
        <f t="shared" si="2"/>
        <v>14.311762346593252</v>
      </c>
      <c r="H83" s="13">
        <v>74</v>
      </c>
      <c r="I83">
        <v>0.31450000000000033</v>
      </c>
      <c r="J83" s="5">
        <f t="shared" si="3"/>
        <v>32.164048088740145</v>
      </c>
    </row>
    <row r="84" spans="1:10" x14ac:dyDescent="0.45">
      <c r="A84">
        <v>75</v>
      </c>
      <c r="B84">
        <v>0.23100000000000165</v>
      </c>
      <c r="C84" s="5">
        <f t="shared" si="2"/>
        <v>1.5517380120223037</v>
      </c>
      <c r="H84" s="13">
        <v>75</v>
      </c>
      <c r="I84">
        <v>0.28750000000000003</v>
      </c>
      <c r="J84" s="5">
        <f t="shared" si="3"/>
        <v>29.068547735636063</v>
      </c>
    </row>
    <row r="85" spans="1:10" x14ac:dyDescent="0.45">
      <c r="A85">
        <v>76</v>
      </c>
      <c r="B85">
        <v>0.24599999999999866</v>
      </c>
      <c r="C85" s="5">
        <f t="shared" si="2"/>
        <v>8.0887003295050448</v>
      </c>
      <c r="H85" s="13">
        <v>76</v>
      </c>
      <c r="I85">
        <v>0.30700000000000005</v>
      </c>
      <c r="J85" s="5">
        <f t="shared" si="3"/>
        <v>31.404154663402792</v>
      </c>
    </row>
    <row r="86" spans="1:10" x14ac:dyDescent="0.45">
      <c r="A86">
        <v>77</v>
      </c>
      <c r="B86">
        <v>0.28500000000000014</v>
      </c>
      <c r="C86" s="5">
        <f t="shared" si="2"/>
        <v>19.841656986418755</v>
      </c>
      <c r="H86" s="13">
        <v>77</v>
      </c>
      <c r="I86">
        <v>0.26559999999999989</v>
      </c>
      <c r="J86" s="5">
        <f t="shared" si="3"/>
        <v>25.62302389238798</v>
      </c>
    </row>
    <row r="87" spans="1:10" x14ac:dyDescent="0.45">
      <c r="A87">
        <v>78</v>
      </c>
      <c r="B87">
        <v>0.22999999999999687</v>
      </c>
      <c r="C87" s="5">
        <f t="shared" si="2"/>
        <v>1.0662131739037477</v>
      </c>
      <c r="H87" s="13">
        <v>78</v>
      </c>
      <c r="I87">
        <v>0.27000000000000013</v>
      </c>
      <c r="J87" s="5">
        <f t="shared" si="3"/>
        <v>26.401476809418124</v>
      </c>
    </row>
    <row r="88" spans="1:10" x14ac:dyDescent="0.45">
      <c r="A88">
        <v>79</v>
      </c>
      <c r="B88">
        <v>0.32000000000000028</v>
      </c>
      <c r="C88" s="5">
        <f t="shared" si="2"/>
        <v>26.243894167886307</v>
      </c>
      <c r="H88" s="13">
        <v>79</v>
      </c>
      <c r="I88">
        <v>0.29870000000000002</v>
      </c>
      <c r="J88" s="5">
        <f t="shared" si="3"/>
        <v>30.479168361092245</v>
      </c>
    </row>
    <row r="89" spans="1:10" x14ac:dyDescent="0.45">
      <c r="A89">
        <v>80</v>
      </c>
      <c r="B89">
        <v>0.28399999999999892</v>
      </c>
      <c r="C89" s="5">
        <f t="shared" si="2"/>
        <v>19.612744100231524</v>
      </c>
      <c r="H89" s="13">
        <v>80</v>
      </c>
      <c r="I89">
        <v>0.29310000000000047</v>
      </c>
      <c r="J89" s="5">
        <f t="shared" si="3"/>
        <v>29.799032806393477</v>
      </c>
    </row>
    <row r="90" spans="1:10" x14ac:dyDescent="0.45">
      <c r="A90">
        <v>81</v>
      </c>
      <c r="B90">
        <v>0.25800000000000001</v>
      </c>
      <c r="C90" s="5">
        <f t="shared" si="2"/>
        <v>12.411068806159626</v>
      </c>
      <c r="H90" s="13">
        <v>81</v>
      </c>
      <c r="I90">
        <v>0.2911999999999999</v>
      </c>
      <c r="J90" s="5">
        <f t="shared" si="3"/>
        <v>29.557075279182033</v>
      </c>
    </row>
    <row r="91" spans="1:10" x14ac:dyDescent="0.45">
      <c r="A91">
        <v>82</v>
      </c>
      <c r="B91">
        <v>0.26100000000000012</v>
      </c>
      <c r="C91" s="5">
        <f t="shared" si="2"/>
        <v>13.381545048951285</v>
      </c>
      <c r="H91" s="13">
        <v>82</v>
      </c>
      <c r="I91">
        <v>0.28769999999999957</v>
      </c>
      <c r="J91" s="5">
        <f t="shared" si="3"/>
        <v>29.095559051183539</v>
      </c>
    </row>
    <row r="92" spans="1:10" x14ac:dyDescent="0.45">
      <c r="A92">
        <v>83</v>
      </c>
      <c r="B92">
        <v>0.25799999999999912</v>
      </c>
      <c r="C92" s="5">
        <f t="shared" si="2"/>
        <v>12.411068806159335</v>
      </c>
      <c r="H92" s="13">
        <v>83</v>
      </c>
      <c r="I92">
        <v>0.27689999999999987</v>
      </c>
      <c r="J92" s="5">
        <f t="shared" si="3"/>
        <v>27.529431163055197</v>
      </c>
    </row>
    <row r="93" spans="1:10" x14ac:dyDescent="0.45">
      <c r="A93">
        <v>84</v>
      </c>
      <c r="B93">
        <v>0.24399999999999977</v>
      </c>
      <c r="C93" s="5">
        <f t="shared" si="2"/>
        <v>7.2941187286618838</v>
      </c>
      <c r="H93" s="13">
        <v>84</v>
      </c>
      <c r="I93">
        <v>0.28810000000000002</v>
      </c>
      <c r="J93" s="5">
        <f t="shared" si="3"/>
        <v>29.149370741560912</v>
      </c>
    </row>
    <row r="94" spans="1:10" x14ac:dyDescent="0.45">
      <c r="A94">
        <v>85</v>
      </c>
      <c r="B94">
        <v>0.28300000000000125</v>
      </c>
      <c r="C94" s="5">
        <f t="shared" si="2"/>
        <v>19.380736213502068</v>
      </c>
      <c r="H94" s="13">
        <v>85</v>
      </c>
      <c r="I94">
        <v>0.2979</v>
      </c>
      <c r="J94" s="5">
        <f t="shared" si="3"/>
        <v>30.384911523516621</v>
      </c>
    </row>
    <row r="95" spans="1:10" x14ac:dyDescent="0.45">
      <c r="A95">
        <v>86</v>
      </c>
      <c r="B95">
        <v>0.24599999999999866</v>
      </c>
      <c r="C95" s="5">
        <f t="shared" si="2"/>
        <v>8.0887003295050448</v>
      </c>
      <c r="H95" s="13">
        <v>86</v>
      </c>
      <c r="I95">
        <v>0.32169999999999987</v>
      </c>
      <c r="J95" s="5">
        <f t="shared" si="3"/>
        <v>32.833541432001631</v>
      </c>
    </row>
    <row r="96" spans="1:10" x14ac:dyDescent="0.45">
      <c r="A96">
        <v>87</v>
      </c>
      <c r="B96">
        <v>0.28999999999999915</v>
      </c>
      <c r="C96" s="5">
        <f t="shared" si="2"/>
        <v>20.941525233157119</v>
      </c>
      <c r="H96" s="13">
        <v>87</v>
      </c>
      <c r="I96">
        <v>0.29920000000000008</v>
      </c>
      <c r="J96" s="5">
        <f t="shared" si="3"/>
        <v>30.537603649837699</v>
      </c>
    </row>
    <row r="97" spans="1:10" x14ac:dyDescent="0.45">
      <c r="A97">
        <v>88</v>
      </c>
      <c r="B97">
        <v>0.30399999999999494</v>
      </c>
      <c r="C97" s="5">
        <f t="shared" si="2"/>
        <v>23.665027202417583</v>
      </c>
      <c r="H97" s="13">
        <v>88</v>
      </c>
      <c r="I97">
        <v>0.26300000000000029</v>
      </c>
      <c r="J97" s="5">
        <f t="shared" si="3"/>
        <v>25.139446507335979</v>
      </c>
    </row>
    <row r="98" spans="1:10" x14ac:dyDescent="0.45">
      <c r="A98">
        <v>89</v>
      </c>
      <c r="B98">
        <v>0.24200000000000443</v>
      </c>
      <c r="C98" s="5">
        <f t="shared" si="2"/>
        <v>6.4768206226473195</v>
      </c>
      <c r="H98" s="13">
        <v>89</v>
      </c>
      <c r="I98">
        <v>0.30009999999999998</v>
      </c>
      <c r="J98" s="5">
        <f t="shared" si="3"/>
        <v>30.641877116023462</v>
      </c>
    </row>
    <row r="99" spans="1:10" x14ac:dyDescent="0.45">
      <c r="A99">
        <v>90</v>
      </c>
      <c r="B99">
        <v>0.2359999999999971</v>
      </c>
      <c r="C99" s="5">
        <f t="shared" si="2"/>
        <v>3.8831592444114444</v>
      </c>
      <c r="H99" s="13">
        <v>90</v>
      </c>
      <c r="I99">
        <v>0.3076000000000001</v>
      </c>
      <c r="J99" s="5">
        <f t="shared" si="3"/>
        <v>31.467472470626223</v>
      </c>
    </row>
    <row r="100" spans="1:10" x14ac:dyDescent="0.45">
      <c r="A100">
        <v>91</v>
      </c>
      <c r="B100">
        <v>0.26899999999999835</v>
      </c>
      <c r="C100" s="5">
        <f t="shared" si="2"/>
        <v>15.777584362572368</v>
      </c>
      <c r="H100" s="13">
        <v>91</v>
      </c>
      <c r="I100">
        <v>0.29499999999999993</v>
      </c>
      <c r="J100" s="5">
        <f t="shared" si="3"/>
        <v>30.035199058087006</v>
      </c>
    </row>
    <row r="101" spans="1:10" x14ac:dyDescent="0.45">
      <c r="A101">
        <v>92</v>
      </c>
      <c r="B101">
        <v>0.27400000000000091</v>
      </c>
      <c r="C101" s="5">
        <f t="shared" si="2"/>
        <v>17.144701728795482</v>
      </c>
      <c r="H101" s="13">
        <v>92</v>
      </c>
      <c r="I101">
        <v>0.27220000000000016</v>
      </c>
      <c r="J101" s="5">
        <f t="shared" si="3"/>
        <v>26.772928396589265</v>
      </c>
    </row>
    <row r="102" spans="1:10" x14ac:dyDescent="0.45">
      <c r="A102">
        <v>93</v>
      </c>
      <c r="B102">
        <v>0.26400000000000001</v>
      </c>
      <c r="C102" s="5">
        <f t="shared" si="2"/>
        <v>14.31176234659238</v>
      </c>
      <c r="H102" s="13">
        <v>93</v>
      </c>
      <c r="I102">
        <v>0.30659999999999993</v>
      </c>
      <c r="J102" s="5">
        <f t="shared" si="3"/>
        <v>31.36168826454222</v>
      </c>
    </row>
    <row r="103" spans="1:10" x14ac:dyDescent="0.45">
      <c r="A103">
        <v>94</v>
      </c>
      <c r="B103">
        <v>0.23899999999999988</v>
      </c>
      <c r="C103" s="5">
        <f t="shared" si="2"/>
        <v>5.2070709402102286</v>
      </c>
      <c r="H103" s="13">
        <v>94</v>
      </c>
      <c r="I103">
        <v>0.28550000000000003</v>
      </c>
      <c r="J103" s="5">
        <f t="shared" si="3"/>
        <v>28.794508559278924</v>
      </c>
    </row>
    <row r="104" spans="1:10" x14ac:dyDescent="0.45">
      <c r="A104">
        <v>95</v>
      </c>
      <c r="B104">
        <v>0.28000000000000114</v>
      </c>
      <c r="C104" s="5">
        <f t="shared" si="2"/>
        <v>18.665628331876942</v>
      </c>
      <c r="H104" s="13">
        <v>95</v>
      </c>
      <c r="I104">
        <v>0.30420000000000019</v>
      </c>
      <c r="J104" s="5">
        <f t="shared" si="3"/>
        <v>31.102534425079277</v>
      </c>
    </row>
    <row r="105" spans="1:10" x14ac:dyDescent="0.45">
      <c r="A105">
        <v>96</v>
      </c>
      <c r="B105">
        <v>0.31799999999999962</v>
      </c>
      <c r="C105" s="5">
        <f t="shared" si="2"/>
        <v>25.948281750508112</v>
      </c>
      <c r="H105" s="13">
        <v>96</v>
      </c>
      <c r="I105">
        <v>0.31080000000000008</v>
      </c>
      <c r="J105" s="5">
        <f t="shared" si="3"/>
        <v>31.797601551913289</v>
      </c>
    </row>
    <row r="106" spans="1:10" x14ac:dyDescent="0.45">
      <c r="A106">
        <v>97</v>
      </c>
      <c r="B106">
        <v>0.28800000000000026</v>
      </c>
      <c r="C106" s="5">
        <f t="shared" si="2"/>
        <v>20.510323599775528</v>
      </c>
      <c r="H106" s="13">
        <v>97</v>
      </c>
      <c r="I106">
        <v>0.28200000000000003</v>
      </c>
      <c r="J106" s="5">
        <f t="shared" si="3"/>
        <v>28.297181516701869</v>
      </c>
    </row>
    <row r="107" spans="1:10" x14ac:dyDescent="0.45">
      <c r="A107">
        <v>98</v>
      </c>
      <c r="B107">
        <v>0.26999999999999957</v>
      </c>
      <c r="C107" s="5">
        <f t="shared" si="2"/>
        <v>16.058653589279103</v>
      </c>
      <c r="H107" s="13">
        <v>98</v>
      </c>
      <c r="I107">
        <v>0.34569999999999973</v>
      </c>
      <c r="J107" s="5">
        <f t="shared" si="3"/>
        <v>34.715261706380382</v>
      </c>
    </row>
    <row r="108" spans="1:10" x14ac:dyDescent="0.45">
      <c r="A108">
        <v>99</v>
      </c>
      <c r="B108">
        <v>0.29399999999999693</v>
      </c>
      <c r="C108" s="5">
        <f t="shared" si="2"/>
        <v>21.770617196896652</v>
      </c>
      <c r="H108" s="13">
        <v>99</v>
      </c>
      <c r="I108">
        <v>0.31440000000000001</v>
      </c>
      <c r="J108" s="5">
        <f t="shared" si="3"/>
        <v>32.15435174735692</v>
      </c>
    </row>
    <row r="109" spans="1:10" x14ac:dyDescent="0.45">
      <c r="A109">
        <v>100</v>
      </c>
      <c r="B109">
        <v>0.29599999999999937</v>
      </c>
      <c r="C109" s="5">
        <f t="shared" si="2"/>
        <v>22.169216570378314</v>
      </c>
      <c r="H109" s="13">
        <v>100</v>
      </c>
      <c r="I109">
        <v>0.27939999999999987</v>
      </c>
      <c r="J109" s="5">
        <f t="shared" si="3"/>
        <v>27.912395306983392</v>
      </c>
    </row>
    <row r="110" spans="1:10" x14ac:dyDescent="0.45">
      <c r="H110" s="13"/>
    </row>
    <row r="111" spans="1:10" x14ac:dyDescent="0.45">
      <c r="B111" s="5"/>
      <c r="C111" s="2"/>
      <c r="H111" s="13"/>
      <c r="I111" s="5"/>
      <c r="J111" s="2"/>
    </row>
    <row r="112" spans="1:10" x14ac:dyDescent="0.45">
      <c r="B112" s="5"/>
      <c r="C112" s="2"/>
      <c r="H112" s="13"/>
      <c r="I112" s="5"/>
      <c r="J112" s="2"/>
    </row>
    <row r="113" spans="2:10" x14ac:dyDescent="0.45">
      <c r="B113" s="5"/>
      <c r="C113" s="2"/>
      <c r="H113" s="13"/>
      <c r="I113" s="5"/>
      <c r="J113" s="2"/>
    </row>
    <row r="114" spans="2:10" x14ac:dyDescent="0.45">
      <c r="B114" s="2"/>
      <c r="C114" s="2"/>
      <c r="H114" s="13"/>
      <c r="I114" s="2"/>
      <c r="J114" s="2"/>
    </row>
    <row r="115" spans="2:10" x14ac:dyDescent="0.45">
      <c r="B115" s="2"/>
      <c r="C115" s="8"/>
      <c r="H115" s="13"/>
      <c r="I115" s="2"/>
      <c r="J115" s="8"/>
    </row>
    <row r="116" spans="2:10" x14ac:dyDescent="0.45">
      <c r="B116" s="5"/>
      <c r="C116" s="2"/>
      <c r="H116" s="13"/>
      <c r="I116" s="5"/>
      <c r="J116" s="2"/>
    </row>
  </sheetData>
  <mergeCells count="6">
    <mergeCell ref="A5:F5"/>
    <mergeCell ref="E8:F8"/>
    <mergeCell ref="A8:C8"/>
    <mergeCell ref="H5:M5"/>
    <mergeCell ref="H8:J8"/>
    <mergeCell ref="L8:M8"/>
  </mergeCells>
  <phoneticPr fontId="1"/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3A2D-26B2-430A-9BE7-C54CFBA510D0}">
  <dimension ref="A1:B38"/>
  <sheetViews>
    <sheetView topLeftCell="A13" workbookViewId="0">
      <selection activeCell="A2" sqref="A2:B37"/>
    </sheetView>
  </sheetViews>
  <sheetFormatPr defaultRowHeight="18" x14ac:dyDescent="0.45"/>
  <sheetData>
    <row r="1" spans="1:2" x14ac:dyDescent="0.45">
      <c r="A1" s="26" t="s">
        <v>28</v>
      </c>
      <c r="B1" s="26" t="s">
        <v>30</v>
      </c>
    </row>
    <row r="2" spans="1:2" x14ac:dyDescent="0.45">
      <c r="A2" s="6">
        <v>0</v>
      </c>
      <c r="B2" s="4">
        <v>0</v>
      </c>
    </row>
    <row r="3" spans="1:2" x14ac:dyDescent="0.45">
      <c r="A3" s="6">
        <v>1</v>
      </c>
      <c r="B3" s="4">
        <v>0</v>
      </c>
    </row>
    <row r="4" spans="1:2" x14ac:dyDescent="0.45">
      <c r="A4" s="6">
        <v>2</v>
      </c>
      <c r="B4" s="4">
        <v>0</v>
      </c>
    </row>
    <row r="5" spans="1:2" x14ac:dyDescent="0.45">
      <c r="A5" s="6">
        <v>3</v>
      </c>
      <c r="B5" s="4">
        <v>0</v>
      </c>
    </row>
    <row r="6" spans="1:2" x14ac:dyDescent="0.45">
      <c r="A6" s="6">
        <v>4</v>
      </c>
      <c r="B6" s="4">
        <v>0</v>
      </c>
    </row>
    <row r="7" spans="1:2" x14ac:dyDescent="0.45">
      <c r="A7" s="6">
        <v>5</v>
      </c>
      <c r="B7" s="4">
        <v>0</v>
      </c>
    </row>
    <row r="8" spans="1:2" x14ac:dyDescent="0.45">
      <c r="A8" s="6">
        <v>6</v>
      </c>
      <c r="B8" s="4">
        <v>0</v>
      </c>
    </row>
    <row r="9" spans="1:2" x14ac:dyDescent="0.45">
      <c r="A9" s="6">
        <v>7</v>
      </c>
      <c r="B9" s="4">
        <v>0</v>
      </c>
    </row>
    <row r="10" spans="1:2" x14ac:dyDescent="0.45">
      <c r="A10" s="6">
        <v>8</v>
      </c>
      <c r="B10" s="4">
        <v>0</v>
      </c>
    </row>
    <row r="11" spans="1:2" x14ac:dyDescent="0.45">
      <c r="A11" s="6">
        <v>9</v>
      </c>
      <c r="B11" s="4">
        <v>0</v>
      </c>
    </row>
    <row r="12" spans="1:2" x14ac:dyDescent="0.45">
      <c r="A12" s="6">
        <v>10</v>
      </c>
      <c r="B12" s="4">
        <v>0</v>
      </c>
    </row>
    <row r="13" spans="1:2" x14ac:dyDescent="0.45">
      <c r="A13" s="6">
        <v>11</v>
      </c>
      <c r="B13" s="4">
        <v>0</v>
      </c>
    </row>
    <row r="14" spans="1:2" x14ac:dyDescent="0.45">
      <c r="A14" s="6">
        <v>12</v>
      </c>
      <c r="B14" s="4">
        <v>0</v>
      </c>
    </row>
    <row r="15" spans="1:2" x14ac:dyDescent="0.45">
      <c r="A15" s="6">
        <v>13</v>
      </c>
      <c r="B15" s="4">
        <v>0</v>
      </c>
    </row>
    <row r="16" spans="1:2" x14ac:dyDescent="0.45">
      <c r="A16" s="6">
        <v>14</v>
      </c>
      <c r="B16" s="4">
        <v>0</v>
      </c>
    </row>
    <row r="17" spans="1:2" x14ac:dyDescent="0.45">
      <c r="A17" s="6">
        <v>15</v>
      </c>
      <c r="B17" s="4">
        <v>0</v>
      </c>
    </row>
    <row r="18" spans="1:2" x14ac:dyDescent="0.45">
      <c r="A18" s="6">
        <v>16</v>
      </c>
      <c r="B18" s="4">
        <v>0</v>
      </c>
    </row>
    <row r="19" spans="1:2" x14ac:dyDescent="0.45">
      <c r="A19" s="6">
        <v>17</v>
      </c>
      <c r="B19" s="4">
        <v>0</v>
      </c>
    </row>
    <row r="20" spans="1:2" x14ac:dyDescent="0.45">
      <c r="A20" s="6">
        <v>18</v>
      </c>
      <c r="B20" s="4">
        <v>0</v>
      </c>
    </row>
    <row r="21" spans="1:2" x14ac:dyDescent="0.45">
      <c r="A21" s="6">
        <v>19</v>
      </c>
      <c r="B21" s="4">
        <v>0</v>
      </c>
    </row>
    <row r="22" spans="1:2" x14ac:dyDescent="0.45">
      <c r="A22" s="6">
        <v>20</v>
      </c>
      <c r="B22" s="4">
        <v>0</v>
      </c>
    </row>
    <row r="23" spans="1:2" x14ac:dyDescent="0.45">
      <c r="A23" s="6">
        <v>21</v>
      </c>
      <c r="B23" s="4">
        <v>1</v>
      </c>
    </row>
    <row r="24" spans="1:2" x14ac:dyDescent="0.45">
      <c r="A24" s="6">
        <v>22</v>
      </c>
      <c r="B24" s="4">
        <v>0</v>
      </c>
    </row>
    <row r="25" spans="1:2" x14ac:dyDescent="0.45">
      <c r="A25" s="6">
        <v>23</v>
      </c>
      <c r="B25" s="4">
        <v>0</v>
      </c>
    </row>
    <row r="26" spans="1:2" x14ac:dyDescent="0.45">
      <c r="A26" s="6">
        <v>24</v>
      </c>
      <c r="B26" s="4">
        <v>0</v>
      </c>
    </row>
    <row r="27" spans="1:2" x14ac:dyDescent="0.45">
      <c r="A27" s="6">
        <v>25</v>
      </c>
      <c r="B27" s="4">
        <v>1</v>
      </c>
    </row>
    <row r="28" spans="1:2" x14ac:dyDescent="0.45">
      <c r="A28" s="6">
        <v>26</v>
      </c>
      <c r="B28" s="4">
        <v>4</v>
      </c>
    </row>
    <row r="29" spans="1:2" x14ac:dyDescent="0.45">
      <c r="A29" s="6">
        <v>27</v>
      </c>
      <c r="B29" s="4">
        <v>7</v>
      </c>
    </row>
    <row r="30" spans="1:2" x14ac:dyDescent="0.45">
      <c r="A30" s="6">
        <v>28</v>
      </c>
      <c r="B30" s="4">
        <v>11</v>
      </c>
    </row>
    <row r="31" spans="1:2" x14ac:dyDescent="0.45">
      <c r="A31" s="6">
        <v>29</v>
      </c>
      <c r="B31" s="4">
        <v>12</v>
      </c>
    </row>
    <row r="32" spans="1:2" x14ac:dyDescent="0.45">
      <c r="A32" s="6">
        <v>30</v>
      </c>
      <c r="B32" s="4">
        <v>20</v>
      </c>
    </row>
    <row r="33" spans="1:2" x14ac:dyDescent="0.45">
      <c r="A33" s="6">
        <v>31</v>
      </c>
      <c r="B33" s="4">
        <v>12</v>
      </c>
    </row>
    <row r="34" spans="1:2" x14ac:dyDescent="0.45">
      <c r="A34" s="6">
        <v>32</v>
      </c>
      <c r="B34" s="4">
        <v>14</v>
      </c>
    </row>
    <row r="35" spans="1:2" x14ac:dyDescent="0.45">
      <c r="A35" s="6">
        <v>33</v>
      </c>
      <c r="B35" s="4">
        <v>12</v>
      </c>
    </row>
    <row r="36" spans="1:2" x14ac:dyDescent="0.45">
      <c r="A36" s="6">
        <v>34</v>
      </c>
      <c r="B36" s="4">
        <v>3</v>
      </c>
    </row>
    <row r="37" spans="1:2" x14ac:dyDescent="0.45">
      <c r="A37" s="6">
        <v>35</v>
      </c>
      <c r="B37" s="4">
        <v>3</v>
      </c>
    </row>
    <row r="38" spans="1:2" ht="18.600000000000001" thickBot="1" x14ac:dyDescent="0.5">
      <c r="A38" s="25" t="s">
        <v>29</v>
      </c>
      <c r="B38" s="25">
        <v>0</v>
      </c>
    </row>
  </sheetData>
  <sortState ref="A2:A37">
    <sortCondition ref="A2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ED9C-2490-47C7-B072-29BB3CA80741}">
  <dimension ref="B2:B37"/>
  <sheetViews>
    <sheetView topLeftCell="A13" workbookViewId="0">
      <selection activeCell="C2" sqref="C2"/>
    </sheetView>
  </sheetViews>
  <sheetFormatPr defaultRowHeight="18" x14ac:dyDescent="0.45"/>
  <sheetData>
    <row r="2" spans="2:2" x14ac:dyDescent="0.45">
      <c r="B2">
        <v>0</v>
      </c>
    </row>
    <row r="3" spans="2:2" x14ac:dyDescent="0.45">
      <c r="B3">
        <v>1</v>
      </c>
    </row>
    <row r="4" spans="2:2" x14ac:dyDescent="0.45">
      <c r="B4">
        <v>2</v>
      </c>
    </row>
    <row r="5" spans="2:2" x14ac:dyDescent="0.45">
      <c r="B5">
        <v>3</v>
      </c>
    </row>
    <row r="6" spans="2:2" x14ac:dyDescent="0.45">
      <c r="B6">
        <v>4</v>
      </c>
    </row>
    <row r="7" spans="2:2" x14ac:dyDescent="0.45">
      <c r="B7">
        <v>5</v>
      </c>
    </row>
    <row r="8" spans="2:2" x14ac:dyDescent="0.45">
      <c r="B8">
        <v>6</v>
      </c>
    </row>
    <row r="9" spans="2:2" x14ac:dyDescent="0.45">
      <c r="B9">
        <v>7</v>
      </c>
    </row>
    <row r="10" spans="2:2" x14ac:dyDescent="0.45">
      <c r="B10">
        <v>8</v>
      </c>
    </row>
    <row r="11" spans="2:2" x14ac:dyDescent="0.45">
      <c r="B11">
        <v>9</v>
      </c>
    </row>
    <row r="12" spans="2:2" x14ac:dyDescent="0.45">
      <c r="B12">
        <v>10</v>
      </c>
    </row>
    <row r="13" spans="2:2" x14ac:dyDescent="0.45">
      <c r="B13">
        <v>11</v>
      </c>
    </row>
    <row r="14" spans="2:2" x14ac:dyDescent="0.45">
      <c r="B14">
        <v>12</v>
      </c>
    </row>
    <row r="15" spans="2:2" x14ac:dyDescent="0.45">
      <c r="B15">
        <v>13</v>
      </c>
    </row>
    <row r="16" spans="2:2" x14ac:dyDescent="0.45">
      <c r="B16">
        <v>14</v>
      </c>
    </row>
    <row r="17" spans="2:2" x14ac:dyDescent="0.45">
      <c r="B17">
        <v>15</v>
      </c>
    </row>
    <row r="18" spans="2:2" x14ac:dyDescent="0.45">
      <c r="B18">
        <v>16</v>
      </c>
    </row>
    <row r="19" spans="2:2" x14ac:dyDescent="0.45">
      <c r="B19">
        <v>17</v>
      </c>
    </row>
    <row r="20" spans="2:2" x14ac:dyDescent="0.45">
      <c r="B20">
        <v>18</v>
      </c>
    </row>
    <row r="21" spans="2:2" x14ac:dyDescent="0.45">
      <c r="B21">
        <v>19</v>
      </c>
    </row>
    <row r="22" spans="2:2" x14ac:dyDescent="0.45">
      <c r="B22">
        <v>20</v>
      </c>
    </row>
    <row r="23" spans="2:2" x14ac:dyDescent="0.45">
      <c r="B23">
        <v>21</v>
      </c>
    </row>
    <row r="24" spans="2:2" x14ac:dyDescent="0.45">
      <c r="B24">
        <v>22</v>
      </c>
    </row>
    <row r="25" spans="2:2" x14ac:dyDescent="0.45">
      <c r="B25">
        <v>23</v>
      </c>
    </row>
    <row r="26" spans="2:2" x14ac:dyDescent="0.45">
      <c r="B26">
        <v>24</v>
      </c>
    </row>
    <row r="27" spans="2:2" x14ac:dyDescent="0.45">
      <c r="B27">
        <v>25</v>
      </c>
    </row>
    <row r="28" spans="2:2" x14ac:dyDescent="0.45">
      <c r="B28">
        <v>26</v>
      </c>
    </row>
    <row r="29" spans="2:2" x14ac:dyDescent="0.45">
      <c r="B29">
        <v>27</v>
      </c>
    </row>
    <row r="30" spans="2:2" x14ac:dyDescent="0.45">
      <c r="B30">
        <v>28</v>
      </c>
    </row>
    <row r="31" spans="2:2" x14ac:dyDescent="0.45">
      <c r="B31">
        <v>29</v>
      </c>
    </row>
    <row r="32" spans="2:2" x14ac:dyDescent="0.45">
      <c r="B32">
        <v>30</v>
      </c>
    </row>
    <row r="33" spans="2:2" x14ac:dyDescent="0.45">
      <c r="B33">
        <v>31</v>
      </c>
    </row>
    <row r="34" spans="2:2" x14ac:dyDescent="0.45">
      <c r="B34">
        <v>32</v>
      </c>
    </row>
    <row r="35" spans="2:2" x14ac:dyDescent="0.45">
      <c r="B35">
        <v>33</v>
      </c>
    </row>
    <row r="36" spans="2:2" x14ac:dyDescent="0.45">
      <c r="B36">
        <v>34</v>
      </c>
    </row>
    <row r="37" spans="2:2" x14ac:dyDescent="0.45">
      <c r="B37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Coefficient of restitution </vt:lpstr>
      <vt:lpstr>Static friction angle</vt:lpstr>
      <vt:lpstr>Dynamic friction angle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 HIROKI</dc:creator>
  <cp:lastModifiedBy>森口周二</cp:lastModifiedBy>
  <dcterms:created xsi:type="dcterms:W3CDTF">2019-06-24T05:48:27Z</dcterms:created>
  <dcterms:modified xsi:type="dcterms:W3CDTF">2019-09-07T13:59:19Z</dcterms:modified>
</cp:coreProperties>
</file>